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erichsek\Desktop\"/>
    </mc:Choice>
  </mc:AlternateContent>
  <xr:revisionPtr revIDLastSave="0" documentId="13_ncr:1_{29BC2341-D5E3-4E62-A541-ED54E653D396}" xr6:coauthVersionLast="47" xr6:coauthVersionMax="47" xr10:uidLastSave="{00000000-0000-0000-0000-000000000000}"/>
  <bookViews>
    <workbookView xWindow="-120" yWindow="-120" windowWidth="29040" windowHeight="15840" xr2:uid="{00000000-000D-0000-FFFF-FFFF00000000}"/>
  </bookViews>
  <sheets>
    <sheet name="Instructions" sheetId="12" r:id="rId1"/>
    <sheet name="Scoring" sheetId="11" r:id="rId2"/>
    <sheet name="Region A" sheetId="1" r:id="rId3"/>
    <sheet name="Region B" sheetId="22" r:id="rId4"/>
    <sheet name="Region C" sheetId="23" r:id="rId5"/>
    <sheet name="Region D" sheetId="24" r:id="rId6"/>
    <sheet name="Region E" sheetId="25" r:id="rId7"/>
    <sheet name="Region F" sheetId="26" r:id="rId8"/>
    <sheet name="Region G" sheetId="27" r:id="rId9"/>
    <sheet name="Region H" sheetId="28" r:id="rId10"/>
    <sheet name="Region I" sheetId="29" r:id="rId11"/>
    <sheet name="Hospitals" sheetId="21"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6" l="1"/>
  <c r="C12" i="26" s="1"/>
  <c r="C30" i="29"/>
  <c r="C12" i="29" s="1"/>
  <c r="C30" i="28"/>
  <c r="C12" i="28" s="1"/>
  <c r="C30" i="27"/>
  <c r="C12" i="27" s="1"/>
  <c r="C30" i="25"/>
  <c r="C12" i="25" s="1"/>
  <c r="C30" i="24"/>
  <c r="C12" i="24" s="1"/>
  <c r="C30" i="23"/>
  <c r="C12" i="23" s="1"/>
  <c r="C30" i="22"/>
  <c r="C12" i="22" s="1"/>
  <c r="C30" i="1"/>
  <c r="C12" i="1" s="1"/>
  <c r="C27" i="29"/>
  <c r="C11" i="29" s="1"/>
  <c r="C26" i="29"/>
  <c r="C10" i="29" s="1"/>
  <c r="C25" i="29"/>
  <c r="C9" i="29" s="1"/>
  <c r="E22" i="29"/>
  <c r="G22" i="29" s="1"/>
  <c r="C22" i="29" s="1"/>
  <c r="C8" i="29" s="1"/>
  <c r="E21" i="29"/>
  <c r="G21" i="29" s="1"/>
  <c r="C21" i="29" s="1"/>
  <c r="C7" i="29" s="1"/>
  <c r="E20" i="29"/>
  <c r="G20" i="29" s="1"/>
  <c r="C20" i="29" s="1"/>
  <c r="C6" i="29" s="1"/>
  <c r="E19" i="29"/>
  <c r="G19" i="29" s="1"/>
  <c r="C19" i="29" s="1"/>
  <c r="C5" i="29" s="1"/>
  <c r="E18" i="29"/>
  <c r="G18" i="29" s="1"/>
  <c r="C18" i="29" s="1"/>
  <c r="C4" i="29" s="1"/>
  <c r="C14" i="29"/>
  <c r="C16" i="11" s="1"/>
  <c r="C13" i="29"/>
  <c r="C27" i="28"/>
  <c r="C11" i="28" s="1"/>
  <c r="C26" i="28"/>
  <c r="C10" i="28" s="1"/>
  <c r="C25" i="28"/>
  <c r="C9" i="28" s="1"/>
  <c r="E22" i="28"/>
  <c r="G22" i="28" s="1"/>
  <c r="C22" i="28" s="1"/>
  <c r="C8" i="28" s="1"/>
  <c r="E21" i="28"/>
  <c r="G21" i="28" s="1"/>
  <c r="C21" i="28" s="1"/>
  <c r="C7" i="28" s="1"/>
  <c r="E20" i="28"/>
  <c r="G20" i="28" s="1"/>
  <c r="C20" i="28" s="1"/>
  <c r="C6" i="28" s="1"/>
  <c r="E19" i="28"/>
  <c r="G19" i="28" s="1"/>
  <c r="C19" i="28" s="1"/>
  <c r="C5" i="28" s="1"/>
  <c r="E18" i="28"/>
  <c r="G18" i="28" s="1"/>
  <c r="C18" i="28" s="1"/>
  <c r="C4" i="28" s="1"/>
  <c r="C14" i="28"/>
  <c r="C15" i="11" s="1"/>
  <c r="C13" i="28"/>
  <c r="C27" i="27"/>
  <c r="C11" i="27" s="1"/>
  <c r="C26" i="27"/>
  <c r="C10" i="27" s="1"/>
  <c r="C25" i="27"/>
  <c r="C9" i="27" s="1"/>
  <c r="E22" i="27"/>
  <c r="G22" i="27" s="1"/>
  <c r="C22" i="27" s="1"/>
  <c r="C8" i="27" s="1"/>
  <c r="E21" i="27"/>
  <c r="G21" i="27" s="1"/>
  <c r="C21" i="27" s="1"/>
  <c r="C7" i="27" s="1"/>
  <c r="E20" i="27"/>
  <c r="G20" i="27" s="1"/>
  <c r="C20" i="27" s="1"/>
  <c r="C6" i="27" s="1"/>
  <c r="E19" i="27"/>
  <c r="G19" i="27" s="1"/>
  <c r="C19" i="27" s="1"/>
  <c r="C5" i="27" s="1"/>
  <c r="E18" i="27"/>
  <c r="G18" i="27" s="1"/>
  <c r="C18" i="27" s="1"/>
  <c r="C4" i="27" s="1"/>
  <c r="C14" i="27"/>
  <c r="C14" i="11" s="1"/>
  <c r="C13" i="27"/>
  <c r="C27" i="26"/>
  <c r="C11" i="26" s="1"/>
  <c r="C26" i="26"/>
  <c r="C10" i="26" s="1"/>
  <c r="C25" i="26"/>
  <c r="C9" i="26" s="1"/>
  <c r="E22" i="26"/>
  <c r="G22" i="26" s="1"/>
  <c r="C22" i="26" s="1"/>
  <c r="C8" i="26" s="1"/>
  <c r="E21" i="26"/>
  <c r="G21" i="26" s="1"/>
  <c r="C21" i="26" s="1"/>
  <c r="C7" i="26" s="1"/>
  <c r="E20" i="26"/>
  <c r="G20" i="26" s="1"/>
  <c r="C20" i="26" s="1"/>
  <c r="C6" i="26" s="1"/>
  <c r="E19" i="26"/>
  <c r="G19" i="26" s="1"/>
  <c r="C19" i="26" s="1"/>
  <c r="C5" i="26" s="1"/>
  <c r="E18" i="26"/>
  <c r="G18" i="26" s="1"/>
  <c r="C18" i="26" s="1"/>
  <c r="C4" i="26" s="1"/>
  <c r="C14" i="26"/>
  <c r="C13" i="11" s="1"/>
  <c r="C13" i="26"/>
  <c r="C27" i="25"/>
  <c r="C11" i="25" s="1"/>
  <c r="C26" i="25"/>
  <c r="C10" i="25" s="1"/>
  <c r="C25" i="25"/>
  <c r="C9" i="25" s="1"/>
  <c r="E22" i="25"/>
  <c r="G22" i="25" s="1"/>
  <c r="C22" i="25" s="1"/>
  <c r="C8" i="25" s="1"/>
  <c r="E21" i="25"/>
  <c r="G21" i="25" s="1"/>
  <c r="C21" i="25" s="1"/>
  <c r="C7" i="25" s="1"/>
  <c r="E20" i="25"/>
  <c r="G20" i="25" s="1"/>
  <c r="C20" i="25" s="1"/>
  <c r="C6" i="25" s="1"/>
  <c r="E19" i="25"/>
  <c r="G19" i="25" s="1"/>
  <c r="C19" i="25" s="1"/>
  <c r="C5" i="25" s="1"/>
  <c r="E18" i="25"/>
  <c r="G18" i="25" s="1"/>
  <c r="C18" i="25" s="1"/>
  <c r="C4" i="25" s="1"/>
  <c r="C14" i="25"/>
  <c r="C12" i="11" s="1"/>
  <c r="C13" i="25"/>
  <c r="C27" i="24"/>
  <c r="C11" i="24" s="1"/>
  <c r="C26" i="24"/>
  <c r="C10" i="24" s="1"/>
  <c r="C25" i="24"/>
  <c r="C9" i="24" s="1"/>
  <c r="E22" i="24"/>
  <c r="G22" i="24" s="1"/>
  <c r="C22" i="24" s="1"/>
  <c r="C8" i="24" s="1"/>
  <c r="E21" i="24"/>
  <c r="G21" i="24" s="1"/>
  <c r="C21" i="24" s="1"/>
  <c r="C7" i="24" s="1"/>
  <c r="E20" i="24"/>
  <c r="G20" i="24" s="1"/>
  <c r="C20" i="24" s="1"/>
  <c r="C6" i="24" s="1"/>
  <c r="E19" i="24"/>
  <c r="G19" i="24" s="1"/>
  <c r="C19" i="24" s="1"/>
  <c r="C5" i="24" s="1"/>
  <c r="E18" i="24"/>
  <c r="G18" i="24" s="1"/>
  <c r="C18" i="24" s="1"/>
  <c r="C4" i="24" s="1"/>
  <c r="C14" i="24"/>
  <c r="C11" i="11" s="1"/>
  <c r="C13" i="24"/>
  <c r="C27" i="23"/>
  <c r="C11" i="23" s="1"/>
  <c r="C26" i="23"/>
  <c r="C10" i="23" s="1"/>
  <c r="C25" i="23"/>
  <c r="C9" i="23" s="1"/>
  <c r="E22" i="23"/>
  <c r="G22" i="23" s="1"/>
  <c r="C22" i="23" s="1"/>
  <c r="C8" i="23" s="1"/>
  <c r="E21" i="23"/>
  <c r="G21" i="23" s="1"/>
  <c r="C21" i="23" s="1"/>
  <c r="C7" i="23" s="1"/>
  <c r="E20" i="23"/>
  <c r="G20" i="23" s="1"/>
  <c r="C20" i="23" s="1"/>
  <c r="C6" i="23" s="1"/>
  <c r="E19" i="23"/>
  <c r="G19" i="23" s="1"/>
  <c r="C19" i="23" s="1"/>
  <c r="C5" i="23" s="1"/>
  <c r="E18" i="23"/>
  <c r="G18" i="23" s="1"/>
  <c r="C18" i="23" s="1"/>
  <c r="C4" i="23" s="1"/>
  <c r="C14" i="23"/>
  <c r="C10" i="11" s="1"/>
  <c r="C13" i="23"/>
  <c r="C27" i="22"/>
  <c r="C11" i="22" s="1"/>
  <c r="C26" i="22"/>
  <c r="C10" i="22" s="1"/>
  <c r="C25" i="22"/>
  <c r="C9" i="22" s="1"/>
  <c r="E22" i="22"/>
  <c r="G22" i="22" s="1"/>
  <c r="C22" i="22" s="1"/>
  <c r="C8" i="22" s="1"/>
  <c r="E21" i="22"/>
  <c r="G21" i="22" s="1"/>
  <c r="C21" i="22" s="1"/>
  <c r="C7" i="22" s="1"/>
  <c r="E20" i="22"/>
  <c r="G20" i="22" s="1"/>
  <c r="C20" i="22" s="1"/>
  <c r="C6" i="22" s="1"/>
  <c r="E19" i="22"/>
  <c r="G19" i="22" s="1"/>
  <c r="C19" i="22" s="1"/>
  <c r="C5" i="22" s="1"/>
  <c r="E18" i="22"/>
  <c r="G18" i="22" s="1"/>
  <c r="C18" i="22" s="1"/>
  <c r="C4" i="22" s="1"/>
  <c r="C14" i="22"/>
  <c r="C9" i="11" s="1"/>
  <c r="C13" i="22"/>
  <c r="C13" i="1"/>
  <c r="C14" i="1"/>
  <c r="C8" i="11" s="1"/>
  <c r="C15" i="22" l="1"/>
  <c r="D9" i="11" s="1"/>
  <c r="C15" i="29"/>
  <c r="D16" i="11" s="1"/>
  <c r="C15" i="28"/>
  <c r="D15" i="11" s="1"/>
  <c r="C15" i="27"/>
  <c r="D14" i="11" s="1"/>
  <c r="C15" i="26"/>
  <c r="D13" i="11" s="1"/>
  <c r="C15" i="25"/>
  <c r="D12" i="11" s="1"/>
  <c r="C15" i="24"/>
  <c r="D11" i="11" s="1"/>
  <c r="C15" i="23"/>
  <c r="D10" i="11" s="1"/>
  <c r="C27" i="1" l="1"/>
  <c r="C11" i="1" s="1"/>
  <c r="C26" i="1"/>
  <c r="C10" i="1" s="1"/>
  <c r="C25" i="1"/>
  <c r="C9" i="1" s="1"/>
  <c r="E22" i="1"/>
  <c r="G22" i="1" s="1"/>
  <c r="C22" i="1" s="1"/>
  <c r="C8" i="1" s="1"/>
  <c r="E19" i="1"/>
  <c r="G19" i="1" s="1"/>
  <c r="C19" i="1" s="1"/>
  <c r="C5" i="1" s="1"/>
  <c r="E21" i="1"/>
  <c r="G21" i="1" s="1"/>
  <c r="C21" i="1" s="1"/>
  <c r="C7" i="1" s="1"/>
  <c r="E18" i="1"/>
  <c r="G18" i="1" s="1"/>
  <c r="C18" i="1" s="1"/>
  <c r="C4" i="1" s="1"/>
  <c r="E20" i="1"/>
  <c r="G20" i="1" s="1"/>
  <c r="C20" i="1" s="1"/>
  <c r="C6" i="1" s="1"/>
  <c r="C15" i="1" l="1"/>
  <c r="D8" i="11" s="1"/>
  <c r="D17" i="11" l="1"/>
  <c r="D5" i="11" s="1"/>
  <c r="D4" i="11" l="1"/>
</calcChain>
</file>

<file path=xl/sharedStrings.xml><?xml version="1.0" encoding="utf-8"?>
<sst xmlns="http://schemas.openxmlformats.org/spreadsheetml/2006/main" count="595" uniqueCount="134">
  <si>
    <t>General Instructions:</t>
  </si>
  <si>
    <t>Each respondent shall complete the Statewide Managed Care Prepaid Dental Health Plan scoring template.  The respondent is required to submit the total number of agreements/contracts with Prepaid Dental Providers by using column 'b' on the regional worksheets. For the 'Hospital' worksheet, the respondent shall list each hospital with which they have agreements/contracts to utilize its outpatient unit for dental services.</t>
  </si>
  <si>
    <t>SMPDHP Required Provider and Sedation Types Workbook Explanation:</t>
  </si>
  <si>
    <t>Service Provider Types to be Measured List</t>
  </si>
  <si>
    <t>General Dentist</t>
  </si>
  <si>
    <t>Pediatric Dentist</t>
  </si>
  <si>
    <t>Endodontics</t>
  </si>
  <si>
    <t>Orthodontist</t>
  </si>
  <si>
    <t>Oral Surgeon</t>
  </si>
  <si>
    <t>Sedation Types to be Measured List</t>
  </si>
  <si>
    <t>Permit for Moderate Sedation</t>
  </si>
  <si>
    <t>Permit for General Anesthesia</t>
  </si>
  <si>
    <t>Permit for Pediatric Moderate Sedation</t>
  </si>
  <si>
    <t>Provider Network Agreements Template Fields</t>
  </si>
  <si>
    <t>Field</t>
  </si>
  <si>
    <t>Respondent Data Entry Required?</t>
  </si>
  <si>
    <t>Description</t>
  </si>
  <si>
    <t>Service Provider Type</t>
  </si>
  <si>
    <t>No</t>
  </si>
  <si>
    <t>See Service Provider Types to be Measured List above</t>
  </si>
  <si>
    <t>Agreements/Contracts</t>
  </si>
  <si>
    <t>Yes</t>
  </si>
  <si>
    <t>Agreements/Contracts count to be entered by Respondent</t>
  </si>
  <si>
    <t>% Contracted</t>
  </si>
  <si>
    <t>For Service Provider Types, the number of Agreements/Contracts Respondent entered in column 'b' divided by column 'G' and converted to a %</t>
  </si>
  <si>
    <t>Total Dental Eligible Population</t>
  </si>
  <si>
    <t>Total Medicaid eligible in the region for the Dental Program</t>
  </si>
  <si>
    <t>Projected Coverage</t>
  </si>
  <si>
    <t>Total dental Medicaid eligible in the region AHCA is utilizing to determine projected provider count</t>
  </si>
  <si>
    <t xml:space="preserve">Required Ratio </t>
  </si>
  <si>
    <t>Required ratio per recipient for specialty provider types</t>
  </si>
  <si>
    <t>Required Providers</t>
  </si>
  <si>
    <t>Shows specialty requirement count for region using  Projected Coverage as the dividend and Required Ratio as the divisor</t>
  </si>
  <si>
    <t>Dental Sedations</t>
  </si>
  <si>
    <t>See Dental Sedation Types to be Measured List above.</t>
  </si>
  <si>
    <t>Agreements/Contract count to be entered by Respondent; indicate only those that have the particular permit</t>
  </si>
  <si>
    <t>For Dental Sedation Types, the number of Agreements/Contracts Respondent entered in column 'b' divided by column 'D' and converted to a %</t>
  </si>
  <si>
    <t>Region Count</t>
  </si>
  <si>
    <t>The number of dental providers with the sedation type permit located in the region as provided by Dept. of Health.</t>
  </si>
  <si>
    <t>Ambulatory Surgical Centers</t>
  </si>
  <si>
    <t>Number of ASCs Contracted in Region</t>
  </si>
  <si>
    <t>Agreements/Contract count to be entered by Respondent</t>
  </si>
  <si>
    <t>Region Information</t>
  </si>
  <si>
    <t>The number of counties in the region multiplied by two (2) to indicate the number of required licensed ASCs for the region.</t>
  </si>
  <si>
    <t>Two ASCs Contracted in All Counties in Region with 2+ ASCs</t>
  </si>
  <si>
    <t>Respondent to choose 'yes' or 'no' from the drop down to indicate whether at least two contracts/agreements exist in the counties where two or more ASCs exist in the county.</t>
  </si>
  <si>
    <t>The number of counties in the region where two or more ASCs exist.</t>
  </si>
  <si>
    <t>UNSCORED</t>
  </si>
  <si>
    <t>Hospitals</t>
  </si>
  <si>
    <t>Count</t>
  </si>
  <si>
    <t>Respondent to enter the number of hospitals with outpatient facilities with which they have agreements/contracts where dental services can be provided</t>
  </si>
  <si>
    <t>HOSPITALS TAB</t>
  </si>
  <si>
    <t>Respondent will complete all fields on the 'Hospitals' worksheet for each hospital with which the respondent has a contract/agreement to provide dental services in the outpatient setting</t>
  </si>
  <si>
    <t>Item</t>
  </si>
  <si>
    <t>Score</t>
  </si>
  <si>
    <t>Total Points Possible:</t>
  </si>
  <si>
    <t xml:space="preserve">Provider Network - Dental SRC Final Score: </t>
  </si>
  <si>
    <t>Region</t>
  </si>
  <si>
    <t>Total Points Available</t>
  </si>
  <si>
    <t>Points Earned</t>
  </si>
  <si>
    <t>A</t>
  </si>
  <si>
    <t>B</t>
  </si>
  <si>
    <t>C</t>
  </si>
  <si>
    <t>D</t>
  </si>
  <si>
    <t>E</t>
  </si>
  <si>
    <t>F</t>
  </si>
  <si>
    <t>G</t>
  </si>
  <si>
    <t>H</t>
  </si>
  <si>
    <t>I</t>
  </si>
  <si>
    <t>Total Points Earned:</t>
  </si>
  <si>
    <t>Scoring</t>
  </si>
  <si>
    <t>Each Region tab shows how many of each type of service providers are required to cover the “projected coverage, i.e. target population” in that region, along with how many dental specialists are</t>
  </si>
  <si>
    <t>permitted for General, Moderate, and Pediatric Moderate sedation in the region, and how many Ambulatory Surgical Centers (ASCs) are in that region.</t>
  </si>
  <si>
    <t>The respondent shall enter the number of specialists of each type in that region with which the respondent has an active agreement/contract.</t>
  </si>
  <si>
    <t>The respondent shall enter the number of ASCs in that region with which the respondent has an active agreement/contract.</t>
  </si>
  <si>
    <t>If the respondent has an active agreement with at least 2 ASCs in every county in the region in which there are at least 2 ASCs present, indicate "Yes" or "No."</t>
  </si>
  <si>
    <t>The ratio of agreements/contracts to the total regional population for each type in the region will be displayed, then points assigned in tiers as follows:</t>
  </si>
  <si>
    <t>• Less than 1% of the required or available permitted providers: 0 points</t>
  </si>
  <si>
    <t>• 1-25%: 0.2775 points</t>
  </si>
  <si>
    <t>• 25.1-50%: 0.555 points</t>
  </si>
  <si>
    <t>• 50.1-75%: 0.8325 points</t>
  </si>
  <si>
    <t>• 75.1-100%: 1.11 points</t>
  </si>
  <si>
    <t>The same scale will be applied in regards to the ratio of agreements/contracts with ASCs the respondent has to the number of counties in the region.</t>
  </si>
  <si>
    <t>The number of ASCs required for full points in each region is equal to twice the number of counties in that region. This will be noted at the bottom of each tab.</t>
  </si>
  <si>
    <t>An additional 1.11 points will be awarded if the respondent reported having agreements/contracts with 2 ASCs in every county with 2 ASCs present.</t>
  </si>
  <si>
    <t>In the case of Region I, Monroe county has 1 ASC, and for these 1.11 points in that region, that ASC must have an agreement/contract with the respondent.</t>
  </si>
  <si>
    <t>The sum total of those points will appear at the top of each Region tab, and displayed above.</t>
  </si>
  <si>
    <t>The total points scored across all regions will be summed, then rounded.</t>
  </si>
  <si>
    <t>The maximum Final Score Possible is 100.</t>
  </si>
  <si>
    <t>Back to Scoring Tab</t>
  </si>
  <si>
    <t>Evaluation Criteria</t>
  </si>
  <si>
    <t>Total Points Possible</t>
  </si>
  <si>
    <t>% General Dentists Contracted</t>
  </si>
  <si>
    <t>% Pediatric Dentists Contracted</t>
  </si>
  <si>
    <t>% Endodontists Contracted</t>
  </si>
  <si>
    <t>% Orthodontists Contracted</t>
  </si>
  <si>
    <t>% Oral Surgeons Contracted</t>
  </si>
  <si>
    <t>% Permitted for Moderate Sedation Contracted</t>
  </si>
  <si>
    <t>% Permitted for Pediatric Moderate Sedation Contracted</t>
  </si>
  <si>
    <t>Two ASCs Contracted per County in Region</t>
  </si>
  <si>
    <t>Total Region Points Possible:</t>
  </si>
  <si>
    <t>Total Region Points Earned:</t>
  </si>
  <si>
    <t>Required Ratio 1:</t>
  </si>
  <si>
    <t>Endodontist</t>
  </si>
  <si>
    <t>Permit for General Sedation</t>
  </si>
  <si>
    <t>ASCs Required for this Region*</t>
  </si>
  <si>
    <t>Counties with 2 or More ASCs**</t>
  </si>
  <si>
    <t>Hospitals with Outpatient</t>
  </si>
  <si>
    <t>* A number of ASC contracts totaling twice the number of counties in the Region is required for full points</t>
  </si>
  <si>
    <t>Region A has 18 counties, and will require 36 ASC contracts. However, only 34 ASCs are licensed in the Region. ASCs from neighboring states will be eligible to be contracted with to meet this goal.</t>
  </si>
  <si>
    <t>** For distributed coverage, additional points will be awarded if the respondent has contracted at least 2 ASCs in every county in the Region with 2 or more ASCs present</t>
  </si>
  <si>
    <t>Region A has several counties with no or only 1 ASC present.</t>
  </si>
  <si>
    <t>Region B has several counties with no or only 1 ASC present.</t>
  </si>
  <si>
    <t>Region D has 1 county with no ASC present.</t>
  </si>
  <si>
    <t>Region F has several counties with no ASC present.</t>
  </si>
  <si>
    <t>Region G has 1 county with no ASC present.</t>
  </si>
  <si>
    <t>Region H has only 1 county.</t>
  </si>
  <si>
    <t>Monroe county in Region I only 1 ASC present. In this case, indicate whether or not the respondent is contracted with the ASC in Monroe county, and at least 2 ASCs in Miami-Dade county, to receive full points.</t>
  </si>
  <si>
    <t>Unscored</t>
  </si>
  <si>
    <t>Participating Hospitals</t>
  </si>
  <si>
    <t>Hospital Name</t>
  </si>
  <si>
    <t>City</t>
  </si>
  <si>
    <t>County</t>
  </si>
  <si>
    <t>% Permitted for General Sedation Contracted</t>
  </si>
  <si>
    <t>SRC #23: Provider Network Agreements</t>
  </si>
  <si>
    <t>SRC #23: Provider Network Agreements - Region A</t>
  </si>
  <si>
    <t>SRC #23: Provider Network Agreements - Region B</t>
  </si>
  <si>
    <t>SRC #23: Provider Network Agreements - Region C</t>
  </si>
  <si>
    <t>SRC #23: Provider Network Agreements - Region D</t>
  </si>
  <si>
    <t>SRC #23: Provider Network Agreements - Region E</t>
  </si>
  <si>
    <t>SRC #23: Provider Network Agreements - Region F</t>
  </si>
  <si>
    <t>SRC #23: Provider Network Agreements - Region G</t>
  </si>
  <si>
    <t>SRC #23: Provider Network Agreements - Region H</t>
  </si>
  <si>
    <t>SRC #23: Provider Network Agreements - Region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</si>
</sst>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20"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i/>
      <sz val="11"/>
      <color theme="1"/>
      <name val="Calibri"/>
      <family val="2"/>
      <scheme val="minor"/>
    </font>
    <font>
      <sz val="12"/>
      <color theme="8"/>
      <name val="Arial"/>
      <family val="2"/>
    </font>
    <font>
      <sz val="12"/>
      <color theme="1"/>
      <name val="Calibri"/>
      <family val="2"/>
      <scheme val="minor"/>
    </font>
    <font>
      <i/>
      <sz val="11"/>
      <color theme="8"/>
      <name val="Calibri"/>
      <family val="2"/>
      <scheme val="minor"/>
    </font>
    <font>
      <sz val="11"/>
      <color theme="8"/>
      <name val="Calibri"/>
      <family val="2"/>
      <scheme val="minor"/>
    </font>
    <font>
      <sz val="11"/>
      <color rgb="FF3F3F76"/>
      <name val="Calibri"/>
      <family val="2"/>
      <scheme val="minor"/>
    </font>
    <font>
      <b/>
      <sz val="11"/>
      <color theme="0"/>
      <name val="Calibri"/>
      <family val="2"/>
      <scheme val="minor"/>
    </font>
    <font>
      <b/>
      <sz val="16"/>
      <name val="Calibri"/>
      <family val="2"/>
      <scheme val="minor"/>
    </font>
    <font>
      <sz val="11"/>
      <color theme="4" tint="-0.499984740745262"/>
      <name val="Calibri"/>
      <family val="2"/>
      <scheme val="minor"/>
    </font>
    <font>
      <b/>
      <sz val="11"/>
      <color rgb="FFC00000"/>
      <name val="Calibri"/>
      <family val="2"/>
      <scheme val="minor"/>
    </font>
    <font>
      <sz val="18"/>
      <color theme="1"/>
      <name val="Calibri"/>
      <family val="2"/>
      <scheme val="minor"/>
    </font>
    <font>
      <sz val="16"/>
      <color theme="1"/>
      <name val="Calibri"/>
      <family val="2"/>
      <scheme val="minor"/>
    </font>
    <font>
      <b/>
      <sz val="16"/>
      <color theme="3"/>
      <name val="Calibri"/>
      <family val="2"/>
      <scheme val="minor"/>
    </font>
    <font>
      <b/>
      <sz val="18"/>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8" tint="-0.24994659260841701"/>
        <bgColor indexed="64"/>
      </patternFill>
    </fill>
    <fill>
      <patternFill patternType="solid">
        <fgColor rgb="FFBDD7E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0">
    <xf numFmtId="0" fontId="0" fillId="0" borderId="0"/>
    <xf numFmtId="9" fontId="2" fillId="0" borderId="0" applyFont="0" applyFill="0" applyBorder="0" applyAlignment="0" applyProtection="0"/>
    <xf numFmtId="43" fontId="2" fillId="0" borderId="0" applyFont="0" applyFill="0" applyBorder="0" applyAlignment="0" applyProtection="0"/>
    <xf numFmtId="0" fontId="17" fillId="0" borderId="0" applyNumberFormat="0" applyFill="0" applyBorder="0" applyAlignment="0" applyProtection="0"/>
    <xf numFmtId="0" fontId="10" fillId="4" borderId="0" applyNumberFormat="0" applyBorder="0" applyProtection="0">
      <alignment horizontal="center"/>
    </xf>
    <xf numFmtId="0" fontId="2" fillId="2" borderId="0" applyNumberFormat="0" applyFont="0" applyBorder="0" applyAlignment="0" applyProtection="0"/>
    <xf numFmtId="0" fontId="2" fillId="0" borderId="0" applyNumberFormat="0" applyFont="0" applyBorder="0" applyAlignment="0" applyProtection="0"/>
    <xf numFmtId="0" fontId="11" fillId="0" borderId="0" applyNumberFormat="0" applyFill="0" applyAlignment="0" applyProtection="0"/>
    <xf numFmtId="0" fontId="2" fillId="0" borderId="1" applyNumberFormat="0">
      <alignment horizontal="left" wrapText="1"/>
    </xf>
    <xf numFmtId="0" fontId="9" fillId="5" borderId="14" applyNumberFormat="0" applyAlignment="0" applyProtection="0"/>
    <xf numFmtId="0" fontId="12" fillId="7" borderId="1" applyNumberFormat="0">
      <alignment horizontal="left" wrapText="1"/>
      <protection locked="0"/>
    </xf>
    <xf numFmtId="0" fontId="13" fillId="0" borderId="1">
      <alignment horizontal="right"/>
    </xf>
    <xf numFmtId="0" fontId="10" fillId="6" borderId="1">
      <alignment horizontal="center"/>
    </xf>
    <xf numFmtId="0" fontId="1" fillId="0" borderId="1" applyNumberFormat="0">
      <alignment horizontal="left" wrapText="1"/>
    </xf>
    <xf numFmtId="3" fontId="14" fillId="0" borderId="15" applyNumberFormat="0" applyFill="0" applyBorder="0">
      <alignment horizontal="center"/>
    </xf>
    <xf numFmtId="0" fontId="15" fillId="0" borderId="0" applyBorder="0">
      <alignment horizontal="center"/>
    </xf>
    <xf numFmtId="0" fontId="16" fillId="0" borderId="0" applyNumberFormat="0">
      <alignment horizontal="left"/>
    </xf>
    <xf numFmtId="0" fontId="3" fillId="0" borderId="1" applyNumberFormat="0" applyFill="0">
      <alignment horizontal="left" wrapText="1" indent="1"/>
    </xf>
    <xf numFmtId="0" fontId="17" fillId="0" borderId="0" applyNumberFormat="0" applyFill="0" applyBorder="0" applyProtection="0">
      <alignment horizontal="left"/>
    </xf>
    <xf numFmtId="0" fontId="18" fillId="0" borderId="0" applyNumberFormat="0" applyFill="0" applyBorder="0" applyAlignment="0" applyProtection="0"/>
  </cellStyleXfs>
  <cellXfs count="89">
    <xf numFmtId="0" fontId="0" fillId="0" borderId="0" xfId="0"/>
    <xf numFmtId="0" fontId="0" fillId="0" borderId="0" xfId="0" applyProtection="1">
      <protection locked="0"/>
    </xf>
    <xf numFmtId="0" fontId="0" fillId="0" borderId="0" xfId="0" applyAlignment="1" applyProtection="1">
      <alignment wrapText="1"/>
      <protection locked="0"/>
    </xf>
    <xf numFmtId="0" fontId="0" fillId="0" borderId="0" xfId="0" applyAlignment="1">
      <alignment wrapText="1"/>
    </xf>
    <xf numFmtId="164" fontId="0" fillId="0" borderId="0" xfId="0" applyNumberFormat="1"/>
    <xf numFmtId="0" fontId="3" fillId="0" borderId="0" xfId="0" applyFont="1"/>
    <xf numFmtId="2" fontId="0" fillId="0" borderId="0" xfId="0" applyNumberFormat="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3" borderId="0" xfId="0" applyFill="1"/>
    <xf numFmtId="0" fontId="4" fillId="3" borderId="0" xfId="0" applyFont="1" applyFill="1"/>
    <xf numFmtId="0" fontId="3" fillId="0" borderId="4" xfId="0" applyFont="1" applyBorder="1"/>
    <xf numFmtId="0" fontId="3" fillId="0" borderId="5" xfId="0" applyFont="1" applyBorder="1"/>
    <xf numFmtId="0" fontId="0" fillId="0" borderId="5" xfId="0" applyBorder="1"/>
    <xf numFmtId="0" fontId="3" fillId="0" borderId="4" xfId="0" applyFont="1" applyBorder="1" applyAlignment="1">
      <alignment vertical="top"/>
    </xf>
    <xf numFmtId="0" fontId="16" fillId="0" borderId="0" xfId="16">
      <alignment horizontal="left"/>
    </xf>
    <xf numFmtId="0" fontId="17" fillId="0" borderId="0" xfId="18">
      <alignment horizontal="left"/>
    </xf>
    <xf numFmtId="0" fontId="11" fillId="0" borderId="0" xfId="16" applyFont="1">
      <alignment horizontal="left"/>
    </xf>
    <xf numFmtId="1" fontId="0" fillId="0" borderId="1" xfId="0" applyNumberFormat="1" applyBorder="1" applyAlignment="1">
      <alignment horizontal="right"/>
    </xf>
    <xf numFmtId="0" fontId="10" fillId="6" borderId="1" xfId="12" applyAlignment="1">
      <alignment horizontal="left"/>
    </xf>
    <xf numFmtId="0" fontId="2" fillId="0" borderId="1" xfId="8" applyAlignment="1">
      <alignment horizontal="right" wrapText="1"/>
    </xf>
    <xf numFmtId="0" fontId="13" fillId="0" borderId="1" xfId="11" applyAlignment="1">
      <alignment horizontal="left"/>
    </xf>
    <xf numFmtId="1" fontId="2" fillId="0" borderId="1" xfId="8" applyNumberFormat="1" applyAlignment="1">
      <alignment horizontal="right" wrapText="1"/>
    </xf>
    <xf numFmtId="0" fontId="0" fillId="0" borderId="0" xfId="0" applyAlignment="1">
      <alignment horizontal="right"/>
    </xf>
    <xf numFmtId="3" fontId="2" fillId="0" borderId="1" xfId="8" applyNumberFormat="1" applyAlignment="1">
      <alignment horizontal="right" wrapText="1"/>
    </xf>
    <xf numFmtId="0" fontId="0" fillId="0" borderId="6" xfId="0" applyBorder="1"/>
    <xf numFmtId="1" fontId="13" fillId="0" borderId="1" xfId="11" applyNumberFormat="1">
      <alignment horizontal="right"/>
    </xf>
    <xf numFmtId="0" fontId="12" fillId="7" borderId="1" xfId="10">
      <alignment horizontal="left" wrapText="1"/>
      <protection locked="0"/>
    </xf>
    <xf numFmtId="0" fontId="12" fillId="7" borderId="1" xfId="10" applyAlignment="1">
      <alignment horizontal="right" wrapText="1"/>
      <protection locked="0"/>
    </xf>
    <xf numFmtId="165" fontId="2" fillId="0" borderId="1" xfId="2" applyNumberFormat="1" applyBorder="1" applyAlignment="1">
      <alignment horizontal="right" wrapText="1"/>
    </xf>
    <xf numFmtId="10" fontId="2" fillId="0" borderId="1" xfId="1" applyNumberFormat="1" applyBorder="1" applyAlignment="1">
      <alignment horizontal="right" wrapText="1"/>
    </xf>
    <xf numFmtId="0" fontId="3" fillId="0" borderId="0" xfId="0" applyFont="1" applyAlignment="1">
      <alignment vertical="top"/>
    </xf>
    <xf numFmtId="0" fontId="3" fillId="0" borderId="7" xfId="0" applyFont="1" applyBorder="1"/>
    <xf numFmtId="0" fontId="0" fillId="2" borderId="0" xfId="0" applyFill="1"/>
    <xf numFmtId="0" fontId="0" fillId="0" borderId="1" xfId="8" applyFont="1">
      <alignment horizontal="left" wrapText="1"/>
    </xf>
    <xf numFmtId="0" fontId="18" fillId="0" borderId="0" xfId="19" applyAlignment="1">
      <alignment horizontal="center"/>
    </xf>
    <xf numFmtId="0" fontId="19" fillId="0" borderId="4" xfId="0" applyFont="1" applyBorder="1" applyAlignment="1">
      <alignment vertical="center"/>
    </xf>
    <xf numFmtId="166" fontId="0" fillId="0" borderId="2" xfId="0" applyNumberFormat="1" applyBorder="1" applyAlignment="1">
      <alignment horizontal="right"/>
    </xf>
    <xf numFmtId="166" fontId="13" fillId="0" borderId="1" xfId="11" applyNumberFormat="1">
      <alignment horizontal="right"/>
    </xf>
    <xf numFmtId="0" fontId="10" fillId="6" borderId="1" xfId="12">
      <alignment horizontal="center"/>
    </xf>
    <xf numFmtId="0" fontId="13" fillId="0" borderId="1" xfId="11">
      <alignment horizontal="right"/>
    </xf>
    <xf numFmtId="0" fontId="2" fillId="0" borderId="1" xfId="8">
      <alignment horizontal="left" wrapText="1"/>
    </xf>
    <xf numFmtId="0" fontId="1" fillId="0" borderId="1" xfId="13">
      <alignment horizontal="left"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3" xfId="0" applyFont="1" applyBorder="1" applyAlignment="1">
      <alignment horizontal="left" vertical="top" wrapText="1"/>
    </xf>
    <xf numFmtId="0" fontId="0" fillId="0" borderId="12" xfId="0" applyBorder="1" applyAlignment="1">
      <alignment horizontal="left" vertical="top" wrapText="1"/>
    </xf>
    <xf numFmtId="0" fontId="7" fillId="0" borderId="12" xfId="0" applyFont="1" applyBorder="1" applyAlignment="1">
      <alignment horizontal="center" vertical="top"/>
    </xf>
    <xf numFmtId="0" fontId="8" fillId="0" borderId="12" xfId="0" applyFont="1" applyBorder="1" applyAlignment="1">
      <alignment horizontal="center"/>
    </xf>
    <xf numFmtId="0" fontId="3" fillId="0" borderId="3"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0" xfId="0" applyFont="1" applyAlignment="1">
      <alignment horizontal="left" vertical="top" wrapText="1"/>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6" xfId="0" applyFont="1" applyBorder="1" applyAlignment="1">
      <alignment horizontal="left" vertical="top"/>
    </xf>
    <xf numFmtId="0" fontId="3" fillId="0" borderId="18" xfId="0" applyFont="1" applyBorder="1" applyAlignment="1">
      <alignment horizontal="left" vertical="top"/>
    </xf>
    <xf numFmtId="0" fontId="5"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wrapText="1"/>
    </xf>
    <xf numFmtId="0" fontId="4" fillId="3" borderId="0" xfId="0" applyFont="1" applyFill="1" applyAlignment="1">
      <alignment horizontal="left" vertical="center"/>
    </xf>
    <xf numFmtId="0" fontId="3" fillId="0" borderId="13" xfId="0" applyFont="1" applyBorder="1" applyAlignment="1">
      <alignment horizontal="left" vertical="top" wrapText="1"/>
    </xf>
    <xf numFmtId="1" fontId="1" fillId="0" borderId="11" xfId="13" applyNumberFormat="1" applyBorder="1" applyAlignment="1">
      <alignment horizontal="right" wrapText="1"/>
    </xf>
    <xf numFmtId="1" fontId="1" fillId="0" borderId="12" xfId="13" applyNumberFormat="1" applyBorder="1" applyAlignment="1">
      <alignment horizontal="right" wrapText="1"/>
    </xf>
    <xf numFmtId="1" fontId="1" fillId="0" borderId="13" xfId="13" applyNumberFormat="1" applyBorder="1" applyAlignment="1">
      <alignment horizontal="right" wrapText="1"/>
    </xf>
    <xf numFmtId="0" fontId="13" fillId="0" borderId="1" xfId="11">
      <alignment horizontal="right"/>
    </xf>
    <xf numFmtId="0" fontId="10" fillId="6" borderId="1" xfId="12">
      <alignment horizontal="center"/>
    </xf>
    <xf numFmtId="0" fontId="2" fillId="0" borderId="1" xfId="8" applyAlignment="1">
      <alignment horizontal="center" wrapText="1"/>
    </xf>
    <xf numFmtId="0" fontId="13" fillId="0" borderId="11" xfId="11" applyBorder="1">
      <alignment horizontal="right"/>
    </xf>
    <xf numFmtId="0" fontId="13" fillId="0" borderId="13" xfId="11" applyBorder="1">
      <alignment horizontal="right"/>
    </xf>
    <xf numFmtId="0" fontId="2" fillId="0" borderId="1" xfId="8">
      <alignment horizontal="left" wrapText="1"/>
    </xf>
    <xf numFmtId="0" fontId="12" fillId="7" borderId="11" xfId="10" applyBorder="1" applyAlignment="1">
      <alignment horizontal="center" wrapText="1"/>
      <protection locked="0"/>
    </xf>
    <xf numFmtId="0" fontId="12" fillId="7" borderId="13" xfId="10" applyBorder="1" applyAlignment="1">
      <alignment horizontal="center" wrapText="1"/>
      <protection locked="0"/>
    </xf>
    <xf numFmtId="0" fontId="1" fillId="0" borderId="1" xfId="13">
      <alignment horizontal="left" wrapText="1"/>
    </xf>
  </cellXfs>
  <cellStyles count="20">
    <cellStyle name="Accent1" xfId="4" builtinId="29" customBuiltin="1"/>
    <cellStyle name="Comma" xfId="2" builtinId="3"/>
    <cellStyle name="Contrast Gray" xfId="5" xr:uid="{27E27D89-0A28-40A2-B975-05048264EDE3}"/>
    <cellStyle name="Contrast Gray 2" xfId="6" xr:uid="{808D5785-C64B-4490-9353-98F3F6219754}"/>
    <cellStyle name="Form Sub Heading" xfId="7" xr:uid="{58AF920F-5807-4780-A53A-0AA0702AA8AE}"/>
    <cellStyle name="Hyperlink" xfId="19" builtinId="8"/>
    <cellStyle name="Normal" xfId="0" builtinId="0"/>
    <cellStyle name="Percent" xfId="1" builtinId="5"/>
    <cellStyle name="Question" xfId="8" xr:uid="{D341B276-4403-45D0-9FC4-88CD808A9AA7}"/>
    <cellStyle name="Respondent Input" xfId="9" xr:uid="{4078FCA8-2F49-4972-9A2D-35C5B84479CE}"/>
    <cellStyle name="Response" xfId="10" xr:uid="{90B8570A-9672-45DA-A6ED-E7901203770E}"/>
    <cellStyle name="Scorebox Red" xfId="11" xr:uid="{EC95A113-6DCD-44AE-A28B-38E6993D991B}"/>
    <cellStyle name="Scorebox Titles" xfId="12" xr:uid="{CD105947-800B-452F-9DBE-8C7DB4DCE2EF}"/>
    <cellStyle name="SRC Header" xfId="13" xr:uid="{00A71533-4C75-4F92-8135-41133BE6B95C}"/>
    <cellStyle name="State Headers" xfId="14" xr:uid="{57C27F36-BC97-4089-8C76-A9282BA04B41}"/>
    <cellStyle name="State Names" xfId="15" xr:uid="{57B874B0-C748-4D8D-953F-425E0D511BD4}"/>
    <cellStyle name="Sub Title" xfId="16" xr:uid="{219F7942-CD48-428C-8966-6F77E7E913D1}"/>
    <cellStyle name="Subcategory" xfId="17" xr:uid="{40683461-2CE2-4467-8EED-384F916522C6}"/>
    <cellStyle name="Title" xfId="3" builtinId="15" customBuiltin="1"/>
    <cellStyle name="Title 2" xfId="18" xr:uid="{3200AC2F-898A-4393-9CE1-9CE2533E536B}"/>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AEAC-2674-46E9-ABF2-3E607AF3EBAB}">
  <dimension ref="A2:M43"/>
  <sheetViews>
    <sheetView tabSelected="1" zoomScaleNormal="100" workbookViewId="0">
      <selection activeCell="F23" sqref="F23:I23"/>
    </sheetView>
  </sheetViews>
  <sheetFormatPr defaultRowHeight="15" x14ac:dyDescent="0.25"/>
  <cols>
    <col min="5" max="5" width="3.28515625" customWidth="1"/>
    <col min="9" max="9" width="21.5703125" customWidth="1"/>
  </cols>
  <sheetData>
    <row r="2" spans="1:9" ht="24" customHeight="1" x14ac:dyDescent="0.25">
      <c r="A2" s="72" t="s">
        <v>0</v>
      </c>
      <c r="B2" s="73"/>
      <c r="C2" s="73"/>
      <c r="D2" s="73"/>
      <c r="E2" s="73"/>
      <c r="F2" s="73"/>
      <c r="G2" s="73"/>
      <c r="H2" s="73"/>
      <c r="I2" s="73"/>
    </row>
    <row r="3" spans="1:9" x14ac:dyDescent="0.25">
      <c r="A3" s="74" t="s">
        <v>1</v>
      </c>
      <c r="B3" s="74"/>
      <c r="C3" s="74"/>
      <c r="D3" s="74"/>
      <c r="E3" s="74"/>
      <c r="F3" s="74"/>
      <c r="G3" s="74"/>
      <c r="H3" s="74"/>
      <c r="I3" s="74"/>
    </row>
    <row r="4" spans="1:9" ht="58.5" customHeight="1" x14ac:dyDescent="0.25">
      <c r="A4" s="74"/>
      <c r="B4" s="74"/>
      <c r="C4" s="74"/>
      <c r="D4" s="74"/>
      <c r="E4" s="74"/>
      <c r="F4" s="74"/>
      <c r="G4" s="74"/>
      <c r="H4" s="74"/>
      <c r="I4" s="74"/>
    </row>
    <row r="5" spans="1:9" ht="8.25" customHeight="1" x14ac:dyDescent="0.25"/>
    <row r="6" spans="1:9" ht="26.25" customHeight="1" x14ac:dyDescent="0.25">
      <c r="A6" s="72" t="s">
        <v>2</v>
      </c>
      <c r="B6" s="72"/>
      <c r="C6" s="72"/>
      <c r="D6" s="72"/>
      <c r="E6" s="72"/>
      <c r="F6" s="72"/>
      <c r="G6" s="72"/>
      <c r="H6" s="72"/>
      <c r="I6" s="72"/>
    </row>
    <row r="7" spans="1:9" x14ac:dyDescent="0.25">
      <c r="A7" s="15" t="s">
        <v>3</v>
      </c>
      <c r="B7" s="15"/>
      <c r="C7" s="15"/>
      <c r="D7" s="15"/>
      <c r="E7" s="15"/>
      <c r="F7" s="14"/>
      <c r="G7" s="14"/>
      <c r="H7" s="14"/>
      <c r="I7" s="14"/>
    </row>
    <row r="8" spans="1:9" x14ac:dyDescent="0.25">
      <c r="A8" s="5" t="s">
        <v>4</v>
      </c>
    </row>
    <row r="9" spans="1:9" x14ac:dyDescent="0.25">
      <c r="A9" s="5" t="s">
        <v>5</v>
      </c>
    </row>
    <row r="10" spans="1:9" x14ac:dyDescent="0.25">
      <c r="A10" s="5" t="s">
        <v>6</v>
      </c>
    </row>
    <row r="11" spans="1:9" x14ac:dyDescent="0.25">
      <c r="A11" s="5" t="s">
        <v>7</v>
      </c>
    </row>
    <row r="12" spans="1:9" x14ac:dyDescent="0.25">
      <c r="A12" s="5" t="s">
        <v>8</v>
      </c>
    </row>
    <row r="13" spans="1:9" ht="5.25" customHeight="1" x14ac:dyDescent="0.25"/>
    <row r="14" spans="1:9" x14ac:dyDescent="0.25">
      <c r="A14" s="75" t="s">
        <v>9</v>
      </c>
      <c r="B14" s="75"/>
      <c r="C14" s="75"/>
      <c r="D14" s="75"/>
      <c r="E14" s="75"/>
      <c r="F14" s="75"/>
      <c r="G14" s="75"/>
      <c r="H14" s="75"/>
      <c r="I14" s="75"/>
    </row>
    <row r="15" spans="1:9" x14ac:dyDescent="0.25">
      <c r="A15" s="5" t="s">
        <v>10</v>
      </c>
    </row>
    <row r="16" spans="1:9" x14ac:dyDescent="0.25">
      <c r="A16" s="5" t="s">
        <v>11</v>
      </c>
    </row>
    <row r="17" spans="1:13" x14ac:dyDescent="0.25">
      <c r="A17" s="5" t="s">
        <v>12</v>
      </c>
    </row>
    <row r="18" spans="1:13" ht="8.25" customHeight="1" x14ac:dyDescent="0.25">
      <c r="M18" s="3"/>
    </row>
    <row r="19" spans="1:13" x14ac:dyDescent="0.25">
      <c r="A19" s="75" t="s">
        <v>13</v>
      </c>
      <c r="B19" s="75"/>
      <c r="C19" s="75"/>
      <c r="D19" s="75"/>
      <c r="E19" s="75"/>
      <c r="F19" s="75"/>
      <c r="G19" s="75"/>
      <c r="H19" s="75"/>
      <c r="I19" s="75"/>
      <c r="L19" s="3"/>
    </row>
    <row r="20" spans="1:13" x14ac:dyDescent="0.25">
      <c r="A20" s="65" t="s">
        <v>14</v>
      </c>
      <c r="B20" s="65"/>
      <c r="C20" s="66"/>
      <c r="D20" s="61" t="s">
        <v>15</v>
      </c>
      <c r="E20" s="62"/>
      <c r="F20" s="70" t="s">
        <v>16</v>
      </c>
      <c r="G20" s="65"/>
      <c r="H20" s="65"/>
      <c r="I20" s="65"/>
    </row>
    <row r="21" spans="1:13" ht="29.25" customHeight="1" thickBot="1" x14ac:dyDescent="0.3">
      <c r="A21" s="68"/>
      <c r="B21" s="68"/>
      <c r="C21" s="69"/>
      <c r="D21" s="63"/>
      <c r="E21" s="64"/>
      <c r="F21" s="71"/>
      <c r="G21" s="68"/>
      <c r="H21" s="68"/>
      <c r="I21" s="68"/>
    </row>
    <row r="22" spans="1:13" ht="18.75" customHeight="1" x14ac:dyDescent="0.25">
      <c r="A22" s="65" t="s">
        <v>17</v>
      </c>
      <c r="B22" s="65"/>
      <c r="C22" s="66"/>
      <c r="D22" s="36" t="s">
        <v>18</v>
      </c>
      <c r="E22" s="37"/>
      <c r="F22" s="61" t="s">
        <v>19</v>
      </c>
      <c r="G22" s="67"/>
      <c r="H22" s="67"/>
      <c r="I22" s="67"/>
    </row>
    <row r="23" spans="1:13" ht="30.75" customHeight="1" x14ac:dyDescent="0.25">
      <c r="A23" s="50" t="s">
        <v>20</v>
      </c>
      <c r="B23" s="50"/>
      <c r="C23" s="51"/>
      <c r="D23" s="19" t="s">
        <v>21</v>
      </c>
      <c r="E23" s="17"/>
      <c r="F23" s="52" t="s">
        <v>22</v>
      </c>
      <c r="G23" s="48"/>
      <c r="H23" s="48"/>
      <c r="I23" s="48"/>
    </row>
    <row r="24" spans="1:13" ht="49.5" customHeight="1" x14ac:dyDescent="0.25">
      <c r="A24" s="50" t="s">
        <v>23</v>
      </c>
      <c r="B24" s="50"/>
      <c r="C24" s="51"/>
      <c r="D24" s="19" t="s">
        <v>18</v>
      </c>
      <c r="E24" s="17"/>
      <c r="F24" s="52" t="s">
        <v>24</v>
      </c>
      <c r="G24" s="48"/>
      <c r="H24" s="48"/>
      <c r="I24" s="48"/>
    </row>
    <row r="25" spans="1:13" ht="34.5" customHeight="1" x14ac:dyDescent="0.25">
      <c r="A25" s="50" t="s">
        <v>25</v>
      </c>
      <c r="B25" s="50"/>
      <c r="C25" s="51"/>
      <c r="D25" s="19" t="s">
        <v>18</v>
      </c>
      <c r="E25" s="17"/>
      <c r="F25" s="52" t="s">
        <v>26</v>
      </c>
      <c r="G25" s="48"/>
      <c r="H25" s="48"/>
      <c r="I25" s="48"/>
    </row>
    <row r="26" spans="1:13" ht="33" customHeight="1" x14ac:dyDescent="0.25">
      <c r="A26" s="50" t="s">
        <v>27</v>
      </c>
      <c r="B26" s="50"/>
      <c r="C26" s="51"/>
      <c r="D26" s="19" t="s">
        <v>18</v>
      </c>
      <c r="E26" s="17"/>
      <c r="F26" s="52" t="s">
        <v>28</v>
      </c>
      <c r="G26" s="48"/>
      <c r="H26" s="48"/>
      <c r="I26" s="48"/>
    </row>
    <row r="27" spans="1:13" x14ac:dyDescent="0.25">
      <c r="A27" s="48" t="s">
        <v>29</v>
      </c>
      <c r="B27" s="48"/>
      <c r="C27" s="49"/>
      <c r="D27" s="19" t="s">
        <v>18</v>
      </c>
      <c r="E27" s="18"/>
      <c r="F27" s="52" t="s">
        <v>30</v>
      </c>
      <c r="G27" s="48"/>
      <c r="H27" s="48"/>
      <c r="I27" s="48"/>
    </row>
    <row r="28" spans="1:13" ht="49.5" customHeight="1" x14ac:dyDescent="0.25">
      <c r="A28" s="48" t="s">
        <v>31</v>
      </c>
      <c r="B28" s="48"/>
      <c r="C28" s="49"/>
      <c r="D28" s="19" t="s">
        <v>18</v>
      </c>
      <c r="E28" s="17"/>
      <c r="F28" s="52" t="s">
        <v>32</v>
      </c>
      <c r="G28" s="48"/>
      <c r="H28" s="48"/>
      <c r="I28" s="48"/>
    </row>
    <row r="29" spans="1:13" x14ac:dyDescent="0.25">
      <c r="A29" s="50" t="s">
        <v>33</v>
      </c>
      <c r="B29" s="50"/>
      <c r="C29" s="51"/>
      <c r="D29" s="16" t="s">
        <v>18</v>
      </c>
      <c r="E29" s="17"/>
      <c r="F29" s="52" t="s">
        <v>34</v>
      </c>
      <c r="G29" s="48"/>
      <c r="H29" s="48"/>
      <c r="I29" s="48"/>
    </row>
    <row r="30" spans="1:13" ht="46.5" customHeight="1" x14ac:dyDescent="0.25">
      <c r="A30" s="50" t="s">
        <v>20</v>
      </c>
      <c r="B30" s="50"/>
      <c r="C30" s="51"/>
      <c r="D30" s="19" t="s">
        <v>21</v>
      </c>
      <c r="E30" s="17"/>
      <c r="F30" s="52" t="s">
        <v>35</v>
      </c>
      <c r="G30" s="48"/>
      <c r="H30" s="48"/>
      <c r="I30" s="48"/>
    </row>
    <row r="31" spans="1:13" ht="46.5" customHeight="1" x14ac:dyDescent="0.25">
      <c r="A31" s="57" t="s">
        <v>23</v>
      </c>
      <c r="B31" s="57"/>
      <c r="C31" s="58"/>
      <c r="D31" s="19" t="s">
        <v>18</v>
      </c>
      <c r="E31" s="17"/>
      <c r="F31" s="59" t="s">
        <v>36</v>
      </c>
      <c r="G31" s="60"/>
      <c r="H31" s="60"/>
      <c r="I31" s="60"/>
    </row>
    <row r="32" spans="1:13" ht="45.75" customHeight="1" x14ac:dyDescent="0.25">
      <c r="A32" s="57" t="s">
        <v>37</v>
      </c>
      <c r="B32" s="57"/>
      <c r="C32" s="58"/>
      <c r="D32" s="19" t="s">
        <v>18</v>
      </c>
      <c r="E32" s="17"/>
      <c r="F32" s="59" t="s">
        <v>38</v>
      </c>
      <c r="G32" s="60"/>
      <c r="H32" s="60"/>
      <c r="I32" s="60"/>
    </row>
    <row r="33" spans="1:9" x14ac:dyDescent="0.25">
      <c r="A33" s="50" t="s">
        <v>39</v>
      </c>
      <c r="B33" s="50"/>
      <c r="C33" s="51"/>
      <c r="D33" s="16" t="s">
        <v>18</v>
      </c>
      <c r="E33" s="17"/>
      <c r="F33" s="56"/>
      <c r="G33" s="50"/>
      <c r="H33" s="50"/>
      <c r="I33" s="50"/>
    </row>
    <row r="34" spans="1:9" ht="36.75" customHeight="1" x14ac:dyDescent="0.25">
      <c r="A34" s="48" t="s">
        <v>20</v>
      </c>
      <c r="B34" s="48"/>
      <c r="C34" s="49"/>
      <c r="D34" s="19" t="s">
        <v>21</v>
      </c>
      <c r="E34" s="17"/>
      <c r="F34" s="52" t="s">
        <v>22</v>
      </c>
      <c r="G34" s="48"/>
      <c r="H34" s="48"/>
      <c r="I34" s="48"/>
    </row>
    <row r="35" spans="1:9" ht="36.75" customHeight="1" x14ac:dyDescent="0.25">
      <c r="A35" s="60" t="s">
        <v>40</v>
      </c>
      <c r="B35" s="60"/>
      <c r="C35" s="76"/>
      <c r="D35" s="19" t="s">
        <v>21</v>
      </c>
      <c r="E35" s="17"/>
      <c r="F35" s="52" t="s">
        <v>41</v>
      </c>
      <c r="G35" s="48"/>
      <c r="H35" s="48"/>
      <c r="I35" s="48"/>
    </row>
    <row r="36" spans="1:9" ht="54" customHeight="1" x14ac:dyDescent="0.25">
      <c r="A36" s="50" t="s">
        <v>42</v>
      </c>
      <c r="B36" s="50"/>
      <c r="C36" s="51"/>
      <c r="D36" s="19" t="s">
        <v>18</v>
      </c>
      <c r="E36" s="18"/>
      <c r="F36" s="52" t="s">
        <v>43</v>
      </c>
      <c r="G36" s="48"/>
      <c r="H36" s="48"/>
      <c r="I36" s="48"/>
    </row>
    <row r="37" spans="1:9" ht="59.25" customHeight="1" x14ac:dyDescent="0.25">
      <c r="A37" s="60" t="s">
        <v>44</v>
      </c>
      <c r="B37" s="60"/>
      <c r="C37" s="76"/>
      <c r="D37" s="19" t="s">
        <v>21</v>
      </c>
      <c r="E37" s="18"/>
      <c r="F37" s="59" t="s">
        <v>45</v>
      </c>
      <c r="G37" s="60"/>
      <c r="H37" s="60"/>
      <c r="I37" s="60"/>
    </row>
    <row r="38" spans="1:9" ht="34.5" customHeight="1" x14ac:dyDescent="0.25">
      <c r="A38" s="48" t="s">
        <v>42</v>
      </c>
      <c r="B38" s="48"/>
      <c r="C38" s="49"/>
      <c r="D38" s="19" t="s">
        <v>18</v>
      </c>
      <c r="E38" s="18"/>
      <c r="F38" s="52" t="s">
        <v>46</v>
      </c>
      <c r="G38" s="48"/>
      <c r="H38" s="48"/>
      <c r="I38" s="48"/>
    </row>
    <row r="39" spans="1:9" x14ac:dyDescent="0.25">
      <c r="A39" s="54" t="s">
        <v>47</v>
      </c>
      <c r="B39" s="54"/>
      <c r="C39" s="54"/>
      <c r="D39" s="54"/>
      <c r="E39" s="54"/>
      <c r="F39" s="54"/>
      <c r="G39" s="54"/>
      <c r="H39" s="54"/>
      <c r="I39" s="54"/>
    </row>
    <row r="40" spans="1:9" x14ac:dyDescent="0.25">
      <c r="A40" s="48" t="s">
        <v>48</v>
      </c>
      <c r="B40" s="48"/>
      <c r="C40" s="49"/>
      <c r="D40" s="16" t="s">
        <v>18</v>
      </c>
      <c r="E40" s="17"/>
      <c r="F40" s="52"/>
      <c r="G40" s="48"/>
      <c r="H40" s="48"/>
      <c r="I40" s="48"/>
    </row>
    <row r="41" spans="1:9" ht="64.5" customHeight="1" x14ac:dyDescent="0.25">
      <c r="A41" s="50" t="s">
        <v>49</v>
      </c>
      <c r="B41" s="50"/>
      <c r="C41" s="51"/>
      <c r="D41" s="19" t="s">
        <v>21</v>
      </c>
      <c r="E41" s="17"/>
      <c r="F41" s="52" t="s">
        <v>50</v>
      </c>
      <c r="G41" s="48"/>
      <c r="H41" s="48"/>
      <c r="I41" s="48"/>
    </row>
    <row r="42" spans="1:9" x14ac:dyDescent="0.25">
      <c r="A42" s="55" t="s">
        <v>51</v>
      </c>
      <c r="B42" s="55"/>
      <c r="C42" s="55"/>
      <c r="D42" s="55"/>
      <c r="E42" s="55"/>
      <c r="F42" s="55"/>
      <c r="G42" s="55"/>
      <c r="H42" s="55"/>
      <c r="I42" s="55"/>
    </row>
    <row r="43" spans="1:9" ht="42" customHeight="1" x14ac:dyDescent="0.25">
      <c r="A43" s="53" t="s">
        <v>52</v>
      </c>
      <c r="B43" s="53"/>
      <c r="C43" s="53"/>
      <c r="D43" s="53"/>
      <c r="E43" s="53"/>
      <c r="F43" s="53"/>
      <c r="G43" s="53"/>
      <c r="H43" s="53"/>
      <c r="I43" s="53"/>
    </row>
  </sheetData>
  <sheetProtection algorithmName="SHA-512" hashValue="r1Zky+9JAHkB34LPqiqMicO6UR+7LObx95wVyTtLUoCdWmqCe8hdO0yPXl5I7WBS9SxOnhdCvd/ZWGuEq/9ygQ==" saltValue="orwfhQBX68wnJ7XstFcWDw==" spinCount="100000" sheet="1" objects="1" scenarios="1"/>
  <mergeCells count="49">
    <mergeCell ref="A24:C24"/>
    <mergeCell ref="F24:I24"/>
    <mergeCell ref="F37:I37"/>
    <mergeCell ref="A37:C37"/>
    <mergeCell ref="A35:C35"/>
    <mergeCell ref="F35:I35"/>
    <mergeCell ref="A25:C25"/>
    <mergeCell ref="A26:C26"/>
    <mergeCell ref="F25:I25"/>
    <mergeCell ref="F26:I26"/>
    <mergeCell ref="A27:C27"/>
    <mergeCell ref="F27:I27"/>
    <mergeCell ref="A28:C28"/>
    <mergeCell ref="F28:I28"/>
    <mergeCell ref="A29:C29"/>
    <mergeCell ref="F29:I29"/>
    <mergeCell ref="A2:I2"/>
    <mergeCell ref="A3:I4"/>
    <mergeCell ref="A6:I6"/>
    <mergeCell ref="A14:I14"/>
    <mergeCell ref="A19:I19"/>
    <mergeCell ref="D20:E21"/>
    <mergeCell ref="A22:C22"/>
    <mergeCell ref="F22:I22"/>
    <mergeCell ref="A23:C23"/>
    <mergeCell ref="F23:I23"/>
    <mergeCell ref="A20:C21"/>
    <mergeCell ref="F20:I21"/>
    <mergeCell ref="A30:C30"/>
    <mergeCell ref="F30:I30"/>
    <mergeCell ref="A33:C33"/>
    <mergeCell ref="F33:I33"/>
    <mergeCell ref="A32:C32"/>
    <mergeCell ref="A31:C31"/>
    <mergeCell ref="F32:I32"/>
    <mergeCell ref="F31:I31"/>
    <mergeCell ref="A34:C34"/>
    <mergeCell ref="A36:C36"/>
    <mergeCell ref="F36:I36"/>
    <mergeCell ref="F34:I34"/>
    <mergeCell ref="A43:I43"/>
    <mergeCell ref="A40:C40"/>
    <mergeCell ref="F40:I40"/>
    <mergeCell ref="A39:I39"/>
    <mergeCell ref="A41:C41"/>
    <mergeCell ref="F41:I41"/>
    <mergeCell ref="A42:I42"/>
    <mergeCell ref="A38:C38"/>
    <mergeCell ref="F38:I38"/>
  </mergeCells>
  <pageMargins left="0.7" right="0.7" top="0.75" bottom="0.75" header="0.3" footer="0.3"/>
  <pageSetup orientation="portrait" r:id="rId1"/>
  <headerFooter>
    <oddHeader>&amp;C&amp;"-,Bold"EXHIBIT A-5-c-V2 - SRC#23 DENTAL PROVIDER NETWORK TOOL
SUBMISSION REQUIREMENTS AND EVALUATION RESPONSE TEMPLATE</oddHeader>
    <oddFooter>&amp;C&amp;"-,Bold"AHCA ITN 007-23/24, Attachment A, Exhibit A-5-c-V2,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E671-604D-47F6-B754-ED046834DAB7}">
  <sheetPr>
    <pageSetUpPr fitToPage="1"/>
  </sheetPr>
  <dimension ref="A1:G44"/>
  <sheetViews>
    <sheetView zoomScaleNormal="100" workbookViewId="0">
      <selection activeCell="D29" sqref="D29:F29"/>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132</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475892</v>
      </c>
      <c r="E18" s="34">
        <f>D18*0.3</f>
        <v>142767.6</v>
      </c>
      <c r="F18" s="34">
        <v>1500</v>
      </c>
      <c r="G18" s="27">
        <f>ROUND(E18/F18,0)</f>
        <v>95</v>
      </c>
    </row>
    <row r="19" spans="1:7" ht="15" customHeight="1" x14ac:dyDescent="0.25">
      <c r="A19" s="46" t="s">
        <v>5</v>
      </c>
      <c r="B19" s="33"/>
      <c r="C19" s="35">
        <f>B19/G19</f>
        <v>0</v>
      </c>
      <c r="D19" s="29">
        <v>475892</v>
      </c>
      <c r="E19" s="34">
        <f>D19*0.3</f>
        <v>142767.6</v>
      </c>
      <c r="F19" s="34">
        <v>3000</v>
      </c>
      <c r="G19" s="27">
        <f>ROUND(E19/F19,0)</f>
        <v>48</v>
      </c>
    </row>
    <row r="20" spans="1:7" ht="15" customHeight="1" x14ac:dyDescent="0.25">
      <c r="A20" s="46" t="s">
        <v>103</v>
      </c>
      <c r="B20" s="33"/>
      <c r="C20" s="35">
        <f>B20/G20</f>
        <v>0</v>
      </c>
      <c r="D20" s="29">
        <v>475892</v>
      </c>
      <c r="E20" s="34">
        <f>D20*0.3</f>
        <v>142767.6</v>
      </c>
      <c r="F20" s="34">
        <v>5000</v>
      </c>
      <c r="G20" s="27">
        <f>ROUND(E20/F20,0)</f>
        <v>29</v>
      </c>
    </row>
    <row r="21" spans="1:7" ht="15" customHeight="1" x14ac:dyDescent="0.25">
      <c r="A21" s="46" t="s">
        <v>7</v>
      </c>
      <c r="B21" s="33"/>
      <c r="C21" s="35">
        <f>B21/G21</f>
        <v>0</v>
      </c>
      <c r="D21" s="29">
        <v>475892</v>
      </c>
      <c r="E21" s="34">
        <f>D21*0.3</f>
        <v>142767.6</v>
      </c>
      <c r="F21" s="34">
        <v>38500</v>
      </c>
      <c r="G21" s="27">
        <f>ROUND(E21/F21,0)</f>
        <v>4</v>
      </c>
    </row>
    <row r="22" spans="1:7" ht="15" customHeight="1" x14ac:dyDescent="0.25">
      <c r="A22" s="39" t="s">
        <v>8</v>
      </c>
      <c r="B22" s="33"/>
      <c r="C22" s="35">
        <f>B22/G22</f>
        <v>0</v>
      </c>
      <c r="D22" s="29">
        <v>475892</v>
      </c>
      <c r="E22" s="34">
        <f>D22*0.3</f>
        <v>142767.6</v>
      </c>
      <c r="F22" s="34">
        <v>20600</v>
      </c>
      <c r="G22" s="27">
        <f>ROUND(E22/F22,0)</f>
        <v>7</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37</v>
      </c>
    </row>
    <row r="26" spans="1:7" ht="15" customHeight="1" x14ac:dyDescent="0.25">
      <c r="A26" s="46" t="s">
        <v>104</v>
      </c>
      <c r="B26" s="33"/>
      <c r="C26" s="35">
        <f>B26/D26</f>
        <v>0</v>
      </c>
      <c r="D26" s="25">
        <v>36</v>
      </c>
    </row>
    <row r="27" spans="1:7" ht="15" customHeight="1" x14ac:dyDescent="0.25">
      <c r="A27" s="46" t="s">
        <v>12</v>
      </c>
      <c r="B27" s="33"/>
      <c r="C27" s="35">
        <f>B27/D27</f>
        <v>0</v>
      </c>
      <c r="D27" s="25">
        <v>26</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2</v>
      </c>
      <c r="E30" s="85" t="s">
        <v>105</v>
      </c>
      <c r="F30" s="85"/>
    </row>
    <row r="31" spans="1:7" ht="15" customHeight="1" x14ac:dyDescent="0.25">
      <c r="A31" s="39" t="s">
        <v>44</v>
      </c>
      <c r="B31" s="86"/>
      <c r="C31" s="87"/>
      <c r="D31" s="27">
        <v>1</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6"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t="s">
        <v>116</v>
      </c>
    </row>
    <row r="43" spans="1:4" hidden="1" x14ac:dyDescent="0.25">
      <c r="A43" t="s">
        <v>21</v>
      </c>
    </row>
    <row r="44" spans="1:4" hidden="1" x14ac:dyDescent="0.25">
      <c r="A44" t="s">
        <v>18</v>
      </c>
    </row>
  </sheetData>
  <sheetProtection algorithmName="SHA-512" hashValue="Uz5ZkKLXCpKmLI0fKjaLM7ySoQjZBZfuy0qixs6kIJIcy5zjVjrX/HOxmHr33BjVNdW+obPt1B6ZlfbQzNGKjg==" saltValue="wOCSEWnr/epgPud7o1S9eg==" spinCount="100000" sheet="1" objects="1" scenarios="1"/>
  <mergeCells count="7">
    <mergeCell ref="A14:B14"/>
    <mergeCell ref="A15:B15"/>
    <mergeCell ref="A33:B33"/>
    <mergeCell ref="E30:F30"/>
    <mergeCell ref="E31:F31"/>
    <mergeCell ref="D29:F29"/>
    <mergeCell ref="B31:C31"/>
  </mergeCells>
  <dataValidations disablePrompts="1" count="1">
    <dataValidation type="list" allowBlank="1" showInputMessage="1" showErrorMessage="1" sqref="B31" xr:uid="{048C182D-EFE8-409B-A1B0-48F106928E85}">
      <formula1>$A$43:$A$44</formula1>
    </dataValidation>
  </dataValidations>
  <hyperlinks>
    <hyperlink ref="E1" location="Scoring!A1" display="Back to Scoring Tab" xr:uid="{B372DB62-E681-4890-84C8-C7E9D5D12191}"/>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7A49-F9CE-40B2-AD71-33E197A99A9A}">
  <sheetPr>
    <pageSetUpPr fitToPage="1"/>
  </sheetPr>
  <dimension ref="A1:G44"/>
  <sheetViews>
    <sheetView zoomScaleNormal="100" workbookViewId="0">
      <selection activeCell="D70" sqref="D70"/>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133</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829683</v>
      </c>
      <c r="E18" s="34">
        <f>D18*0.3</f>
        <v>248904.9</v>
      </c>
      <c r="F18" s="34">
        <v>1500</v>
      </c>
      <c r="G18" s="27">
        <f>ROUND(E18/F18,0)</f>
        <v>166</v>
      </c>
    </row>
    <row r="19" spans="1:7" ht="15" customHeight="1" x14ac:dyDescent="0.25">
      <c r="A19" s="46" t="s">
        <v>5</v>
      </c>
      <c r="B19" s="33"/>
      <c r="C19" s="35">
        <f>B19/G19</f>
        <v>0</v>
      </c>
      <c r="D19" s="29">
        <v>829683</v>
      </c>
      <c r="E19" s="34">
        <f>D19*0.3</f>
        <v>248904.9</v>
      </c>
      <c r="F19" s="34">
        <v>3000</v>
      </c>
      <c r="G19" s="27">
        <f>ROUND(E19/F19,0)</f>
        <v>83</v>
      </c>
    </row>
    <row r="20" spans="1:7" ht="15" customHeight="1" x14ac:dyDescent="0.25">
      <c r="A20" s="46" t="s">
        <v>103</v>
      </c>
      <c r="B20" s="33"/>
      <c r="C20" s="35">
        <f>B20/G20</f>
        <v>0</v>
      </c>
      <c r="D20" s="29">
        <v>829683</v>
      </c>
      <c r="E20" s="34">
        <f>D20*0.3</f>
        <v>248904.9</v>
      </c>
      <c r="F20" s="34">
        <v>5000</v>
      </c>
      <c r="G20" s="27">
        <f>ROUND(E20/F20,0)</f>
        <v>50</v>
      </c>
    </row>
    <row r="21" spans="1:7" ht="15" customHeight="1" x14ac:dyDescent="0.25">
      <c r="A21" s="46" t="s">
        <v>7</v>
      </c>
      <c r="B21" s="33"/>
      <c r="C21" s="35">
        <f>B21/G21</f>
        <v>0</v>
      </c>
      <c r="D21" s="29">
        <v>829683</v>
      </c>
      <c r="E21" s="34">
        <f>D21*0.3</f>
        <v>248904.9</v>
      </c>
      <c r="F21" s="34">
        <v>38500</v>
      </c>
      <c r="G21" s="27">
        <f>ROUND(E21/F21,0)</f>
        <v>6</v>
      </c>
    </row>
    <row r="22" spans="1:7" ht="15" customHeight="1" x14ac:dyDescent="0.25">
      <c r="A22" s="39" t="s">
        <v>8</v>
      </c>
      <c r="B22" s="33"/>
      <c r="C22" s="35">
        <f>B22/G22</f>
        <v>0</v>
      </c>
      <c r="D22" s="29">
        <v>829683</v>
      </c>
      <c r="E22" s="34">
        <f>D22*0.3</f>
        <v>248904.9</v>
      </c>
      <c r="F22" s="34">
        <v>20600</v>
      </c>
      <c r="G22" s="27">
        <f>ROUND(E22/F22,0)</f>
        <v>12</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39</v>
      </c>
    </row>
    <row r="26" spans="1:7" ht="15" customHeight="1" x14ac:dyDescent="0.25">
      <c r="A26" s="46" t="s">
        <v>104</v>
      </c>
      <c r="B26" s="33"/>
      <c r="C26" s="35">
        <f>B26/D26</f>
        <v>0</v>
      </c>
      <c r="D26" s="25">
        <v>50</v>
      </c>
    </row>
    <row r="27" spans="1:7" ht="15" customHeight="1" x14ac:dyDescent="0.25">
      <c r="A27" s="46" t="s">
        <v>12</v>
      </c>
      <c r="B27" s="33"/>
      <c r="C27" s="35">
        <f>B27/D27</f>
        <v>0</v>
      </c>
      <c r="D27" s="25">
        <v>28</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4</v>
      </c>
      <c r="E30" s="85" t="s">
        <v>105</v>
      </c>
      <c r="F30" s="85"/>
    </row>
    <row r="31" spans="1:7" ht="15" customHeight="1" x14ac:dyDescent="0.25">
      <c r="A31" s="39" t="s">
        <v>44</v>
      </c>
      <c r="B31" s="86"/>
      <c r="C31" s="87"/>
      <c r="D31" s="27">
        <v>1</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6"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t="s">
        <v>117</v>
      </c>
    </row>
    <row r="43" spans="1:4" hidden="1" x14ac:dyDescent="0.25">
      <c r="A43" t="s">
        <v>21</v>
      </c>
    </row>
    <row r="44" spans="1:4" hidden="1" x14ac:dyDescent="0.25">
      <c r="A44" t="s">
        <v>18</v>
      </c>
    </row>
  </sheetData>
  <sheetProtection algorithmName="SHA-512" hashValue="iAiHiGiBg/DMzu9wlev/Nhu4Km4iWQvyXjWN66I4o3tLPthHe2kxurjN9M+anyD7smMah/wk0Ml7FGG4kE1/Vw==" saltValue="J7ogsWNaOvMT7OAEhHtXqw==" spinCount="100000" sheet="1" objects="1" scenarios="1"/>
  <mergeCells count="7">
    <mergeCell ref="A14:B14"/>
    <mergeCell ref="A15:B15"/>
    <mergeCell ref="A33:B33"/>
    <mergeCell ref="E30:F30"/>
    <mergeCell ref="E31:F31"/>
    <mergeCell ref="D29:F29"/>
    <mergeCell ref="B31:C31"/>
  </mergeCells>
  <dataValidations disablePrompts="1" count="1">
    <dataValidation type="list" allowBlank="1" showInputMessage="1" showErrorMessage="1" sqref="B31" xr:uid="{9A02716D-82CB-4A7B-A43F-B8E510B88760}">
      <formula1>$A$43:$A$44</formula1>
    </dataValidation>
  </dataValidations>
  <hyperlinks>
    <hyperlink ref="E1" location="Scoring!A1" display="Back to Scoring Tab" xr:uid="{577A2ED9-0260-42F8-9F08-D27EFC38A8FB}"/>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9C84-9C4C-4048-9E2F-0A98E0349CB9}">
  <dimension ref="A1:D304"/>
  <sheetViews>
    <sheetView zoomScaleNormal="100" workbookViewId="0">
      <selection activeCell="A35" sqref="A35"/>
    </sheetView>
  </sheetViews>
  <sheetFormatPr defaultRowHeight="15" x14ac:dyDescent="0.25"/>
  <cols>
    <col min="1" max="1" width="55.28515625" customWidth="1"/>
    <col min="2" max="2" width="41.5703125" customWidth="1"/>
    <col min="3" max="3" width="29.7109375" customWidth="1"/>
  </cols>
  <sheetData>
    <row r="1" spans="1:4" ht="24.75" customHeight="1" x14ac:dyDescent="0.35">
      <c r="A1" s="22" t="s">
        <v>118</v>
      </c>
      <c r="C1" s="40" t="s">
        <v>89</v>
      </c>
    </row>
    <row r="2" spans="1:4" ht="13.5" customHeight="1" x14ac:dyDescent="0.35">
      <c r="A2" s="20"/>
    </row>
    <row r="3" spans="1:4" ht="15" customHeight="1" x14ac:dyDescent="0.25">
      <c r="A3" s="88" t="s">
        <v>119</v>
      </c>
      <c r="B3" s="88"/>
      <c r="C3" s="88"/>
      <c r="D3" s="88"/>
    </row>
    <row r="4" spans="1:4" x14ac:dyDescent="0.25">
      <c r="A4" s="46" t="s">
        <v>120</v>
      </c>
      <c r="B4" s="46" t="s">
        <v>121</v>
      </c>
      <c r="C4" s="46" t="s">
        <v>122</v>
      </c>
      <c r="D4" s="46" t="s">
        <v>57</v>
      </c>
    </row>
    <row r="5" spans="1:4" x14ac:dyDescent="0.25">
      <c r="A5" s="32"/>
      <c r="B5" s="32"/>
      <c r="C5" s="32"/>
      <c r="D5" s="32"/>
    </row>
    <row r="6" spans="1:4" x14ac:dyDescent="0.25">
      <c r="A6" s="32"/>
      <c r="B6" s="32"/>
      <c r="C6" s="32"/>
      <c r="D6" s="32"/>
    </row>
    <row r="7" spans="1:4" x14ac:dyDescent="0.25">
      <c r="A7" s="32"/>
      <c r="B7" s="32"/>
      <c r="C7" s="32"/>
      <c r="D7" s="32"/>
    </row>
    <row r="8" spans="1:4" x14ac:dyDescent="0.25">
      <c r="A8" s="32"/>
      <c r="B8" s="32"/>
      <c r="C8" s="32"/>
      <c r="D8" s="32"/>
    </row>
    <row r="9" spans="1:4" x14ac:dyDescent="0.25">
      <c r="A9" s="32"/>
      <c r="B9" s="32"/>
      <c r="C9" s="32"/>
      <c r="D9" s="32"/>
    </row>
    <row r="10" spans="1:4" x14ac:dyDescent="0.25">
      <c r="A10" s="32"/>
      <c r="B10" s="32"/>
      <c r="C10" s="32"/>
      <c r="D10" s="32"/>
    </row>
    <row r="11" spans="1:4" x14ac:dyDescent="0.25">
      <c r="A11" s="32"/>
      <c r="B11" s="32"/>
      <c r="C11" s="32"/>
      <c r="D11" s="32"/>
    </row>
    <row r="12" spans="1:4" x14ac:dyDescent="0.25">
      <c r="A12" s="32"/>
      <c r="B12" s="32"/>
      <c r="C12" s="32"/>
      <c r="D12" s="32"/>
    </row>
    <row r="13" spans="1:4" x14ac:dyDescent="0.25">
      <c r="A13" s="32"/>
      <c r="B13" s="32"/>
      <c r="C13" s="32"/>
      <c r="D13" s="32"/>
    </row>
    <row r="14" spans="1:4" x14ac:dyDescent="0.25">
      <c r="A14" s="32"/>
      <c r="B14" s="32"/>
      <c r="C14" s="32"/>
      <c r="D14" s="32"/>
    </row>
    <row r="15" spans="1:4" x14ac:dyDescent="0.25">
      <c r="A15" s="32"/>
      <c r="B15" s="32"/>
      <c r="C15" s="32"/>
      <c r="D15" s="32"/>
    </row>
    <row r="16" spans="1:4" x14ac:dyDescent="0.25">
      <c r="A16" s="32"/>
      <c r="B16" s="32"/>
      <c r="C16" s="32"/>
      <c r="D16" s="32"/>
    </row>
    <row r="17" spans="1:4" x14ac:dyDescent="0.25">
      <c r="A17" s="32"/>
      <c r="B17" s="32"/>
      <c r="C17" s="32"/>
      <c r="D17" s="32"/>
    </row>
    <row r="18" spans="1:4" x14ac:dyDescent="0.25">
      <c r="A18" s="32"/>
      <c r="B18" s="32"/>
      <c r="C18" s="32"/>
      <c r="D18" s="32"/>
    </row>
    <row r="19" spans="1:4" x14ac:dyDescent="0.25">
      <c r="A19" s="32"/>
      <c r="B19" s="32"/>
      <c r="C19" s="32"/>
      <c r="D19" s="32"/>
    </row>
    <row r="20" spans="1:4" x14ac:dyDescent="0.25">
      <c r="A20" s="32"/>
      <c r="B20" s="32"/>
      <c r="C20" s="32"/>
      <c r="D20" s="32"/>
    </row>
    <row r="21" spans="1:4" x14ac:dyDescent="0.25">
      <c r="A21" s="32"/>
      <c r="B21" s="32"/>
      <c r="C21" s="32"/>
      <c r="D21" s="32"/>
    </row>
    <row r="22" spans="1:4" x14ac:dyDescent="0.25">
      <c r="A22" s="32"/>
      <c r="B22" s="32"/>
      <c r="C22" s="32"/>
      <c r="D22" s="32"/>
    </row>
    <row r="23" spans="1:4" x14ac:dyDescent="0.25">
      <c r="A23" s="32"/>
      <c r="B23" s="32"/>
      <c r="C23" s="32"/>
      <c r="D23" s="32"/>
    </row>
    <row r="24" spans="1:4" x14ac:dyDescent="0.25">
      <c r="A24" s="32"/>
      <c r="B24" s="32"/>
      <c r="C24" s="32"/>
      <c r="D24" s="32"/>
    </row>
    <row r="25" spans="1:4" x14ac:dyDescent="0.25">
      <c r="A25" s="32"/>
      <c r="B25" s="32"/>
      <c r="C25" s="32"/>
      <c r="D25" s="32"/>
    </row>
    <row r="26" spans="1:4" x14ac:dyDescent="0.25">
      <c r="A26" s="32"/>
      <c r="B26" s="32"/>
      <c r="C26" s="32"/>
      <c r="D26" s="32"/>
    </row>
    <row r="27" spans="1:4" x14ac:dyDescent="0.25">
      <c r="A27" s="32"/>
      <c r="B27" s="32"/>
      <c r="C27" s="32"/>
      <c r="D27" s="32"/>
    </row>
    <row r="28" spans="1:4" x14ac:dyDescent="0.25">
      <c r="A28" s="32"/>
      <c r="B28" s="32"/>
      <c r="C28" s="32"/>
      <c r="D28" s="32"/>
    </row>
    <row r="29" spans="1:4" x14ac:dyDescent="0.25">
      <c r="A29" s="32"/>
      <c r="B29" s="32"/>
      <c r="C29" s="32"/>
      <c r="D29" s="32"/>
    </row>
    <row r="30" spans="1:4" x14ac:dyDescent="0.25">
      <c r="A30" s="32"/>
      <c r="B30" s="32"/>
      <c r="C30" s="32"/>
      <c r="D30" s="32"/>
    </row>
    <row r="31" spans="1:4" x14ac:dyDescent="0.25">
      <c r="A31" s="32"/>
      <c r="B31" s="32"/>
      <c r="C31" s="32"/>
      <c r="D31" s="32"/>
    </row>
    <row r="32" spans="1:4" x14ac:dyDescent="0.25">
      <c r="A32" s="32"/>
      <c r="B32" s="32"/>
      <c r="C32" s="32"/>
      <c r="D32" s="32"/>
    </row>
    <row r="33" spans="1:4" x14ac:dyDescent="0.25">
      <c r="A33" s="32"/>
      <c r="B33" s="32"/>
      <c r="C33" s="32"/>
      <c r="D33" s="32"/>
    </row>
    <row r="34" spans="1:4" x14ac:dyDescent="0.25">
      <c r="A34" s="32"/>
      <c r="B34" s="32"/>
      <c r="C34" s="32"/>
      <c r="D34" s="32"/>
    </row>
    <row r="35" spans="1:4" x14ac:dyDescent="0.25">
      <c r="A35" s="32"/>
      <c r="B35" s="32"/>
      <c r="C35" s="32"/>
      <c r="D35" s="32"/>
    </row>
    <row r="36" spans="1:4" x14ac:dyDescent="0.25">
      <c r="A36" s="32"/>
      <c r="B36" s="32"/>
      <c r="C36" s="32"/>
      <c r="D36" s="32"/>
    </row>
    <row r="37" spans="1:4" x14ac:dyDescent="0.25">
      <c r="A37" s="32"/>
      <c r="B37" s="32"/>
      <c r="C37" s="32"/>
      <c r="D37" s="32"/>
    </row>
    <row r="38" spans="1:4" x14ac:dyDescent="0.25">
      <c r="A38" s="32"/>
      <c r="B38" s="32"/>
      <c r="C38" s="32"/>
      <c r="D38" s="32"/>
    </row>
    <row r="39" spans="1:4" x14ac:dyDescent="0.25">
      <c r="A39" s="32"/>
      <c r="B39" s="32"/>
      <c r="C39" s="32"/>
      <c r="D39" s="32"/>
    </row>
    <row r="40" spans="1:4" x14ac:dyDescent="0.25">
      <c r="A40" s="32"/>
      <c r="B40" s="32"/>
      <c r="C40" s="32"/>
      <c r="D40" s="32"/>
    </row>
    <row r="41" spans="1:4" x14ac:dyDescent="0.25">
      <c r="A41" s="32"/>
      <c r="B41" s="32"/>
      <c r="C41" s="32"/>
      <c r="D41" s="32"/>
    </row>
    <row r="42" spans="1:4" x14ac:dyDescent="0.25">
      <c r="A42" s="32"/>
      <c r="B42" s="32"/>
      <c r="C42" s="32"/>
      <c r="D42" s="32"/>
    </row>
    <row r="43" spans="1:4" x14ac:dyDescent="0.25">
      <c r="A43" s="32"/>
      <c r="B43" s="32"/>
      <c r="C43" s="32"/>
      <c r="D43" s="32"/>
    </row>
    <row r="44" spans="1:4" x14ac:dyDescent="0.25">
      <c r="A44" s="32"/>
      <c r="B44" s="32"/>
      <c r="C44" s="32"/>
      <c r="D44" s="32"/>
    </row>
    <row r="45" spans="1:4" x14ac:dyDescent="0.25">
      <c r="A45" s="32"/>
      <c r="B45" s="32"/>
      <c r="C45" s="32"/>
      <c r="D45" s="32"/>
    </row>
    <row r="46" spans="1:4" x14ac:dyDescent="0.25">
      <c r="A46" s="32"/>
      <c r="B46" s="32"/>
      <c r="C46" s="32"/>
      <c r="D46" s="32"/>
    </row>
    <row r="47" spans="1:4" x14ac:dyDescent="0.25">
      <c r="A47" s="32"/>
      <c r="B47" s="32"/>
      <c r="C47" s="32"/>
      <c r="D47" s="32"/>
    </row>
    <row r="48" spans="1:4" x14ac:dyDescent="0.25">
      <c r="A48" s="32"/>
      <c r="B48" s="32"/>
      <c r="C48" s="32"/>
      <c r="D48" s="32"/>
    </row>
    <row r="49" spans="1:4" x14ac:dyDescent="0.25">
      <c r="A49" s="32"/>
      <c r="B49" s="32"/>
      <c r="C49" s="32"/>
      <c r="D49" s="32"/>
    </row>
    <row r="50" spans="1:4" x14ac:dyDescent="0.25">
      <c r="A50" s="32"/>
      <c r="B50" s="32"/>
      <c r="C50" s="32"/>
      <c r="D50" s="32"/>
    </row>
    <row r="51" spans="1:4" x14ac:dyDescent="0.25">
      <c r="A51" s="32"/>
      <c r="B51" s="32"/>
      <c r="C51" s="32"/>
      <c r="D51" s="32"/>
    </row>
    <row r="52" spans="1:4" x14ac:dyDescent="0.25">
      <c r="A52" s="32"/>
      <c r="B52" s="32"/>
      <c r="C52" s="32"/>
      <c r="D52" s="32"/>
    </row>
    <row r="53" spans="1:4" x14ac:dyDescent="0.25">
      <c r="A53" s="32"/>
      <c r="B53" s="32"/>
      <c r="C53" s="32"/>
      <c r="D53" s="32"/>
    </row>
    <row r="54" spans="1:4" x14ac:dyDescent="0.25">
      <c r="A54" s="32"/>
      <c r="B54" s="32"/>
      <c r="C54" s="32"/>
      <c r="D54" s="32"/>
    </row>
    <row r="55" spans="1:4" x14ac:dyDescent="0.25">
      <c r="A55" s="32"/>
      <c r="B55" s="32"/>
      <c r="C55" s="32"/>
      <c r="D55" s="32"/>
    </row>
    <row r="56" spans="1:4" x14ac:dyDescent="0.25">
      <c r="A56" s="32"/>
      <c r="B56" s="32"/>
      <c r="C56" s="32"/>
      <c r="D56" s="32"/>
    </row>
    <row r="57" spans="1:4" x14ac:dyDescent="0.25">
      <c r="A57" s="32"/>
      <c r="B57" s="32"/>
      <c r="C57" s="32"/>
      <c r="D57" s="32"/>
    </row>
    <row r="58" spans="1:4" x14ac:dyDescent="0.25">
      <c r="A58" s="32"/>
      <c r="B58" s="32"/>
      <c r="C58" s="32"/>
      <c r="D58" s="32"/>
    </row>
    <row r="59" spans="1:4" x14ac:dyDescent="0.25">
      <c r="A59" s="32"/>
      <c r="B59" s="32"/>
      <c r="C59" s="32"/>
      <c r="D59" s="32"/>
    </row>
    <row r="60" spans="1:4" x14ac:dyDescent="0.25">
      <c r="A60" s="32"/>
      <c r="B60" s="32"/>
      <c r="C60" s="32"/>
      <c r="D60" s="32"/>
    </row>
    <row r="61" spans="1:4" x14ac:dyDescent="0.25">
      <c r="A61" s="32"/>
      <c r="B61" s="32"/>
      <c r="C61" s="32"/>
      <c r="D61" s="32"/>
    </row>
    <row r="62" spans="1:4" x14ac:dyDescent="0.25">
      <c r="A62" s="32"/>
      <c r="B62" s="32"/>
      <c r="C62" s="32"/>
      <c r="D62" s="32"/>
    </row>
    <row r="63" spans="1:4" x14ac:dyDescent="0.25">
      <c r="A63" s="32"/>
      <c r="B63" s="32"/>
      <c r="C63" s="32"/>
      <c r="D63" s="32"/>
    </row>
    <row r="64" spans="1:4" x14ac:dyDescent="0.25">
      <c r="A64" s="32"/>
      <c r="B64" s="32"/>
      <c r="C64" s="32"/>
      <c r="D64" s="32"/>
    </row>
    <row r="65" spans="1:4" x14ac:dyDescent="0.25">
      <c r="A65" s="32"/>
      <c r="B65" s="32"/>
      <c r="C65" s="32"/>
      <c r="D65" s="32"/>
    </row>
    <row r="66" spans="1:4" x14ac:dyDescent="0.25">
      <c r="A66" s="32"/>
      <c r="B66" s="32"/>
      <c r="C66" s="32"/>
      <c r="D66" s="32"/>
    </row>
    <row r="67" spans="1:4" x14ac:dyDescent="0.25">
      <c r="A67" s="32"/>
      <c r="B67" s="32"/>
      <c r="C67" s="32"/>
      <c r="D67" s="32"/>
    </row>
    <row r="68" spans="1:4" x14ac:dyDescent="0.25">
      <c r="A68" s="32"/>
      <c r="B68" s="32"/>
      <c r="C68" s="32"/>
      <c r="D68" s="32"/>
    </row>
    <row r="69" spans="1:4" x14ac:dyDescent="0.25">
      <c r="A69" s="32"/>
      <c r="B69" s="32"/>
      <c r="C69" s="32"/>
      <c r="D69" s="32"/>
    </row>
    <row r="70" spans="1:4" x14ac:dyDescent="0.25">
      <c r="A70" s="32"/>
      <c r="B70" s="32"/>
      <c r="C70" s="32"/>
      <c r="D70" s="32"/>
    </row>
    <row r="71" spans="1:4" x14ac:dyDescent="0.25">
      <c r="A71" s="32"/>
      <c r="B71" s="32"/>
      <c r="C71" s="32"/>
      <c r="D71" s="32"/>
    </row>
    <row r="72" spans="1:4" x14ac:dyDescent="0.25">
      <c r="A72" s="32"/>
      <c r="B72" s="32"/>
      <c r="C72" s="32"/>
      <c r="D72" s="32"/>
    </row>
    <row r="73" spans="1:4" x14ac:dyDescent="0.25">
      <c r="A73" s="32"/>
      <c r="B73" s="32"/>
      <c r="C73" s="32"/>
      <c r="D73" s="32"/>
    </row>
    <row r="74" spans="1:4" x14ac:dyDescent="0.25">
      <c r="A74" s="32"/>
      <c r="B74" s="32"/>
      <c r="C74" s="32"/>
      <c r="D74" s="32"/>
    </row>
    <row r="75" spans="1:4" x14ac:dyDescent="0.25">
      <c r="A75" s="32"/>
      <c r="B75" s="32"/>
      <c r="C75" s="32"/>
      <c r="D75" s="32"/>
    </row>
    <row r="76" spans="1:4" x14ac:dyDescent="0.25">
      <c r="A76" s="32"/>
      <c r="B76" s="32"/>
      <c r="C76" s="32"/>
      <c r="D76" s="32"/>
    </row>
    <row r="77" spans="1:4" x14ac:dyDescent="0.25">
      <c r="A77" s="32"/>
      <c r="B77" s="32"/>
      <c r="C77" s="32"/>
      <c r="D77" s="32"/>
    </row>
    <row r="78" spans="1:4" x14ac:dyDescent="0.25">
      <c r="A78" s="32"/>
      <c r="B78" s="32"/>
      <c r="C78" s="32"/>
      <c r="D78" s="32"/>
    </row>
    <row r="79" spans="1:4" x14ac:dyDescent="0.25">
      <c r="A79" s="32"/>
      <c r="B79" s="32"/>
      <c r="C79" s="32"/>
      <c r="D79" s="32"/>
    </row>
    <row r="80" spans="1:4" x14ac:dyDescent="0.25">
      <c r="A80" s="32"/>
      <c r="B80" s="32"/>
      <c r="C80" s="32"/>
      <c r="D80" s="32"/>
    </row>
    <row r="81" spans="1:4" x14ac:dyDescent="0.25">
      <c r="A81" s="32"/>
      <c r="B81" s="32"/>
      <c r="C81" s="32"/>
      <c r="D81" s="32"/>
    </row>
    <row r="82" spans="1:4" x14ac:dyDescent="0.25">
      <c r="A82" s="32"/>
      <c r="B82" s="32"/>
      <c r="C82" s="32"/>
      <c r="D82" s="32"/>
    </row>
    <row r="83" spans="1:4" x14ac:dyDescent="0.25">
      <c r="A83" s="32"/>
      <c r="B83" s="32"/>
      <c r="C83" s="32"/>
      <c r="D83" s="32"/>
    </row>
    <row r="84" spans="1:4" x14ac:dyDescent="0.25">
      <c r="A84" s="32"/>
      <c r="B84" s="32"/>
      <c r="C84" s="32"/>
      <c r="D84" s="32"/>
    </row>
    <row r="85" spans="1:4" x14ac:dyDescent="0.25">
      <c r="A85" s="32"/>
      <c r="B85" s="32"/>
      <c r="C85" s="32"/>
      <c r="D85" s="32"/>
    </row>
    <row r="86" spans="1:4" x14ac:dyDescent="0.25">
      <c r="A86" s="32"/>
      <c r="B86" s="32"/>
      <c r="C86" s="32"/>
      <c r="D86" s="32"/>
    </row>
    <row r="87" spans="1:4" x14ac:dyDescent="0.25">
      <c r="A87" s="32"/>
      <c r="B87" s="32"/>
      <c r="C87" s="32"/>
      <c r="D87" s="32"/>
    </row>
    <row r="88" spans="1:4" x14ac:dyDescent="0.25">
      <c r="A88" s="32"/>
      <c r="B88" s="32"/>
      <c r="C88" s="32"/>
      <c r="D88" s="32"/>
    </row>
    <row r="89" spans="1:4" x14ac:dyDescent="0.25">
      <c r="A89" s="32"/>
      <c r="B89" s="32"/>
      <c r="C89" s="32"/>
      <c r="D89" s="32"/>
    </row>
    <row r="90" spans="1:4" x14ac:dyDescent="0.25">
      <c r="A90" s="32"/>
      <c r="B90" s="32"/>
      <c r="C90" s="32"/>
      <c r="D90" s="32"/>
    </row>
    <row r="91" spans="1:4" x14ac:dyDescent="0.25">
      <c r="A91" s="32"/>
      <c r="B91" s="32"/>
      <c r="C91" s="32"/>
      <c r="D91" s="32"/>
    </row>
    <row r="92" spans="1:4" x14ac:dyDescent="0.25">
      <c r="A92" s="32"/>
      <c r="B92" s="32"/>
      <c r="C92" s="32"/>
      <c r="D92" s="32"/>
    </row>
    <row r="93" spans="1:4" x14ac:dyDescent="0.25">
      <c r="A93" s="32"/>
      <c r="B93" s="32"/>
      <c r="C93" s="32"/>
      <c r="D93" s="32"/>
    </row>
    <row r="94" spans="1:4" x14ac:dyDescent="0.25">
      <c r="A94" s="32"/>
      <c r="B94" s="32"/>
      <c r="C94" s="32"/>
      <c r="D94" s="32"/>
    </row>
    <row r="95" spans="1:4" x14ac:dyDescent="0.25">
      <c r="A95" s="32"/>
      <c r="B95" s="32"/>
      <c r="C95" s="32"/>
      <c r="D95" s="32"/>
    </row>
    <row r="96" spans="1:4" x14ac:dyDescent="0.25">
      <c r="A96" s="32"/>
      <c r="B96" s="32"/>
      <c r="C96" s="32"/>
      <c r="D96" s="32"/>
    </row>
    <row r="97" spans="1:4" x14ac:dyDescent="0.25">
      <c r="A97" s="32"/>
      <c r="B97" s="32"/>
      <c r="C97" s="32"/>
      <c r="D97" s="32"/>
    </row>
    <row r="98" spans="1:4" x14ac:dyDescent="0.25">
      <c r="A98" s="32"/>
      <c r="B98" s="32"/>
      <c r="C98" s="32"/>
      <c r="D98" s="32"/>
    </row>
    <row r="99" spans="1:4" x14ac:dyDescent="0.25">
      <c r="A99" s="32"/>
      <c r="B99" s="32"/>
      <c r="C99" s="32"/>
      <c r="D99" s="32"/>
    </row>
    <row r="100" spans="1:4" x14ac:dyDescent="0.25">
      <c r="A100" s="32"/>
      <c r="B100" s="32"/>
      <c r="C100" s="32"/>
      <c r="D100" s="32"/>
    </row>
    <row r="101" spans="1:4" x14ac:dyDescent="0.25">
      <c r="A101" s="32"/>
      <c r="B101" s="32"/>
      <c r="C101" s="32"/>
      <c r="D101" s="32"/>
    </row>
    <row r="102" spans="1:4" x14ac:dyDescent="0.25">
      <c r="A102" s="32"/>
      <c r="B102" s="32"/>
      <c r="C102" s="32"/>
      <c r="D102" s="32"/>
    </row>
    <row r="103" spans="1:4" x14ac:dyDescent="0.25">
      <c r="A103" s="32"/>
      <c r="B103" s="32"/>
      <c r="C103" s="32"/>
      <c r="D103" s="32"/>
    </row>
    <row r="104" spans="1:4" x14ac:dyDescent="0.25">
      <c r="A104" s="32"/>
      <c r="B104" s="32"/>
      <c r="C104" s="32"/>
      <c r="D104" s="32"/>
    </row>
    <row r="105" spans="1:4" x14ac:dyDescent="0.25">
      <c r="A105" s="32"/>
      <c r="B105" s="32"/>
      <c r="C105" s="32"/>
      <c r="D105" s="32"/>
    </row>
    <row r="106" spans="1:4" x14ac:dyDescent="0.25">
      <c r="A106" s="32"/>
      <c r="B106" s="32"/>
      <c r="C106" s="32"/>
      <c r="D106" s="32"/>
    </row>
    <row r="107" spans="1:4" x14ac:dyDescent="0.25">
      <c r="A107" s="32"/>
      <c r="B107" s="32"/>
      <c r="C107" s="32"/>
      <c r="D107" s="32"/>
    </row>
    <row r="108" spans="1:4" x14ac:dyDescent="0.25">
      <c r="A108" s="32"/>
      <c r="B108" s="32"/>
      <c r="C108" s="32"/>
      <c r="D108" s="32"/>
    </row>
    <row r="109" spans="1:4" x14ac:dyDescent="0.25">
      <c r="A109" s="32"/>
      <c r="B109" s="32"/>
      <c r="C109" s="32"/>
      <c r="D109" s="32"/>
    </row>
    <row r="110" spans="1:4" x14ac:dyDescent="0.25">
      <c r="A110" s="32"/>
      <c r="B110" s="32"/>
      <c r="C110" s="32"/>
      <c r="D110" s="32"/>
    </row>
    <row r="111" spans="1:4" x14ac:dyDescent="0.25">
      <c r="A111" s="32"/>
      <c r="B111" s="32"/>
      <c r="C111" s="32"/>
      <c r="D111" s="32"/>
    </row>
    <row r="112" spans="1:4" x14ac:dyDescent="0.25">
      <c r="A112" s="32"/>
      <c r="B112" s="32"/>
      <c r="C112" s="32"/>
      <c r="D112" s="32"/>
    </row>
    <row r="113" spans="1:4" x14ac:dyDescent="0.25">
      <c r="A113" s="32"/>
      <c r="B113" s="32"/>
      <c r="C113" s="32"/>
      <c r="D113" s="32"/>
    </row>
    <row r="114" spans="1:4" x14ac:dyDescent="0.25">
      <c r="A114" s="32"/>
      <c r="B114" s="32"/>
      <c r="C114" s="32"/>
      <c r="D114" s="32"/>
    </row>
    <row r="115" spans="1:4" x14ac:dyDescent="0.25">
      <c r="A115" s="32"/>
      <c r="B115" s="32"/>
      <c r="C115" s="32"/>
      <c r="D115" s="32"/>
    </row>
    <row r="116" spans="1:4" x14ac:dyDescent="0.25">
      <c r="A116" s="32"/>
      <c r="B116" s="32"/>
      <c r="C116" s="32"/>
      <c r="D116" s="32"/>
    </row>
    <row r="117" spans="1:4" x14ac:dyDescent="0.25">
      <c r="A117" s="32"/>
      <c r="B117" s="32"/>
      <c r="C117" s="32"/>
      <c r="D117" s="32"/>
    </row>
    <row r="118" spans="1:4" x14ac:dyDescent="0.25">
      <c r="A118" s="32"/>
      <c r="B118" s="32"/>
      <c r="C118" s="32"/>
      <c r="D118" s="32"/>
    </row>
    <row r="119" spans="1:4" x14ac:dyDescent="0.25">
      <c r="A119" s="32"/>
      <c r="B119" s="32"/>
      <c r="C119" s="32"/>
      <c r="D119" s="32"/>
    </row>
    <row r="120" spans="1:4" x14ac:dyDescent="0.25">
      <c r="A120" s="32"/>
      <c r="B120" s="32"/>
      <c r="C120" s="32"/>
      <c r="D120" s="32"/>
    </row>
    <row r="121" spans="1:4" x14ac:dyDescent="0.25">
      <c r="A121" s="32"/>
      <c r="B121" s="32"/>
      <c r="C121" s="32"/>
      <c r="D121" s="32"/>
    </row>
    <row r="122" spans="1:4" x14ac:dyDescent="0.25">
      <c r="A122" s="32"/>
      <c r="B122" s="32"/>
      <c r="C122" s="32"/>
      <c r="D122" s="32"/>
    </row>
    <row r="123" spans="1:4" x14ac:dyDescent="0.25">
      <c r="A123" s="32"/>
      <c r="B123" s="32"/>
      <c r="C123" s="32"/>
      <c r="D123" s="32"/>
    </row>
    <row r="124" spans="1:4" x14ac:dyDescent="0.25">
      <c r="A124" s="32"/>
      <c r="B124" s="32"/>
      <c r="C124" s="32"/>
      <c r="D124" s="32"/>
    </row>
    <row r="125" spans="1:4" x14ac:dyDescent="0.25">
      <c r="A125" s="32"/>
      <c r="B125" s="32"/>
      <c r="C125" s="32"/>
      <c r="D125" s="32"/>
    </row>
    <row r="126" spans="1:4" x14ac:dyDescent="0.25">
      <c r="A126" s="32"/>
      <c r="B126" s="32"/>
      <c r="C126" s="32"/>
      <c r="D126" s="32"/>
    </row>
    <row r="127" spans="1:4" x14ac:dyDescent="0.25">
      <c r="A127" s="32"/>
      <c r="B127" s="32"/>
      <c r="C127" s="32"/>
      <c r="D127" s="32"/>
    </row>
    <row r="128" spans="1:4" x14ac:dyDescent="0.25">
      <c r="A128" s="32"/>
      <c r="B128" s="32"/>
      <c r="C128" s="32"/>
      <c r="D128" s="32"/>
    </row>
    <row r="129" spans="1:4" x14ac:dyDescent="0.25">
      <c r="A129" s="32"/>
      <c r="B129" s="32"/>
      <c r="C129" s="32"/>
      <c r="D129" s="32"/>
    </row>
    <row r="130" spans="1:4" x14ac:dyDescent="0.25">
      <c r="A130" s="32"/>
      <c r="B130" s="32"/>
      <c r="C130" s="32"/>
      <c r="D130" s="32"/>
    </row>
    <row r="131" spans="1:4" x14ac:dyDescent="0.25">
      <c r="A131" s="32"/>
      <c r="B131" s="32"/>
      <c r="C131" s="32"/>
      <c r="D131" s="32"/>
    </row>
    <row r="132" spans="1:4" x14ac:dyDescent="0.25">
      <c r="A132" s="32"/>
      <c r="B132" s="32"/>
      <c r="C132" s="32"/>
      <c r="D132" s="32"/>
    </row>
    <row r="133" spans="1:4" x14ac:dyDescent="0.25">
      <c r="A133" s="32"/>
      <c r="B133" s="32"/>
      <c r="C133" s="32"/>
      <c r="D133" s="32"/>
    </row>
    <row r="134" spans="1:4" x14ac:dyDescent="0.25">
      <c r="A134" s="32"/>
      <c r="B134" s="32"/>
      <c r="C134" s="32"/>
      <c r="D134" s="32"/>
    </row>
    <row r="135" spans="1:4" x14ac:dyDescent="0.25">
      <c r="A135" s="32"/>
      <c r="B135" s="32"/>
      <c r="C135" s="32"/>
      <c r="D135" s="32"/>
    </row>
    <row r="136" spans="1:4" x14ac:dyDescent="0.25">
      <c r="A136" s="32"/>
      <c r="B136" s="32"/>
      <c r="C136" s="32"/>
      <c r="D136" s="32"/>
    </row>
    <row r="137" spans="1:4" x14ac:dyDescent="0.25">
      <c r="A137" s="32"/>
      <c r="B137" s="32"/>
      <c r="C137" s="32"/>
      <c r="D137" s="32"/>
    </row>
    <row r="138" spans="1:4" x14ac:dyDescent="0.25">
      <c r="A138" s="32"/>
      <c r="B138" s="32"/>
      <c r="C138" s="32"/>
      <c r="D138" s="32"/>
    </row>
    <row r="139" spans="1:4" x14ac:dyDescent="0.25">
      <c r="A139" s="32"/>
      <c r="B139" s="32"/>
      <c r="C139" s="32"/>
      <c r="D139" s="32"/>
    </row>
    <row r="140" spans="1:4" x14ac:dyDescent="0.25">
      <c r="A140" s="32"/>
      <c r="B140" s="32"/>
      <c r="C140" s="32"/>
      <c r="D140" s="32"/>
    </row>
    <row r="141" spans="1:4" x14ac:dyDescent="0.25">
      <c r="A141" s="32"/>
      <c r="B141" s="32"/>
      <c r="C141" s="32"/>
      <c r="D141" s="32"/>
    </row>
    <row r="142" spans="1:4" x14ac:dyDescent="0.25">
      <c r="A142" s="32"/>
      <c r="B142" s="32"/>
      <c r="C142" s="32"/>
      <c r="D142" s="32"/>
    </row>
    <row r="143" spans="1:4" x14ac:dyDescent="0.25">
      <c r="A143" s="32"/>
      <c r="B143" s="32"/>
      <c r="C143" s="32"/>
      <c r="D143" s="32"/>
    </row>
    <row r="144" spans="1:4" x14ac:dyDescent="0.25">
      <c r="A144" s="32"/>
      <c r="B144" s="32"/>
      <c r="C144" s="32"/>
      <c r="D144" s="32"/>
    </row>
    <row r="145" spans="1:4" x14ac:dyDescent="0.25">
      <c r="A145" s="32"/>
      <c r="B145" s="32"/>
      <c r="C145" s="32"/>
      <c r="D145" s="32"/>
    </row>
    <row r="146" spans="1:4" x14ac:dyDescent="0.25">
      <c r="A146" s="32"/>
      <c r="B146" s="32"/>
      <c r="C146" s="32"/>
      <c r="D146" s="32"/>
    </row>
    <row r="147" spans="1:4" x14ac:dyDescent="0.25">
      <c r="A147" s="32"/>
      <c r="B147" s="32"/>
      <c r="C147" s="32"/>
      <c r="D147" s="32"/>
    </row>
    <row r="148" spans="1:4" x14ac:dyDescent="0.25">
      <c r="A148" s="32"/>
      <c r="B148" s="32"/>
      <c r="C148" s="32"/>
      <c r="D148" s="32"/>
    </row>
    <row r="149" spans="1:4" x14ac:dyDescent="0.25">
      <c r="A149" s="32"/>
      <c r="B149" s="32"/>
      <c r="C149" s="32"/>
      <c r="D149" s="32"/>
    </row>
    <row r="150" spans="1:4" x14ac:dyDescent="0.25">
      <c r="A150" s="32"/>
      <c r="B150" s="32"/>
      <c r="C150" s="32"/>
      <c r="D150" s="32"/>
    </row>
    <row r="151" spans="1:4" x14ac:dyDescent="0.25">
      <c r="A151" s="32"/>
      <c r="B151" s="32"/>
      <c r="C151" s="32"/>
      <c r="D151" s="32"/>
    </row>
    <row r="152" spans="1:4" x14ac:dyDescent="0.25">
      <c r="A152" s="32"/>
      <c r="B152" s="32"/>
      <c r="C152" s="32"/>
      <c r="D152" s="32"/>
    </row>
    <row r="153" spans="1:4" x14ac:dyDescent="0.25">
      <c r="A153" s="32"/>
      <c r="B153" s="32"/>
      <c r="C153" s="32"/>
      <c r="D153" s="32"/>
    </row>
    <row r="154" spans="1:4" x14ac:dyDescent="0.25">
      <c r="A154" s="32"/>
      <c r="B154" s="32"/>
      <c r="C154" s="32"/>
      <c r="D154" s="32"/>
    </row>
    <row r="155" spans="1:4" x14ac:dyDescent="0.25">
      <c r="A155" s="32"/>
      <c r="B155" s="32"/>
      <c r="C155" s="32"/>
      <c r="D155" s="32"/>
    </row>
    <row r="156" spans="1:4" x14ac:dyDescent="0.25">
      <c r="A156" s="32"/>
      <c r="B156" s="32"/>
      <c r="C156" s="32"/>
      <c r="D156" s="32"/>
    </row>
    <row r="157" spans="1:4" x14ac:dyDescent="0.25">
      <c r="A157" s="32"/>
      <c r="B157" s="32"/>
      <c r="C157" s="32"/>
      <c r="D157" s="32"/>
    </row>
    <row r="158" spans="1:4" x14ac:dyDescent="0.25">
      <c r="A158" s="32"/>
      <c r="B158" s="32"/>
      <c r="C158" s="32"/>
      <c r="D158" s="32"/>
    </row>
    <row r="159" spans="1:4" x14ac:dyDescent="0.25">
      <c r="A159" s="32"/>
      <c r="B159" s="32"/>
      <c r="C159" s="32"/>
      <c r="D159" s="32"/>
    </row>
    <row r="160" spans="1:4" x14ac:dyDescent="0.25">
      <c r="A160" s="32"/>
      <c r="B160" s="32"/>
      <c r="C160" s="32"/>
      <c r="D160" s="32"/>
    </row>
    <row r="161" spans="1:4" x14ac:dyDescent="0.25">
      <c r="A161" s="32"/>
      <c r="B161" s="32"/>
      <c r="C161" s="32"/>
      <c r="D161" s="32"/>
    </row>
    <row r="162" spans="1:4" x14ac:dyDescent="0.25">
      <c r="A162" s="32"/>
      <c r="B162" s="32"/>
      <c r="C162" s="32"/>
      <c r="D162" s="32"/>
    </row>
    <row r="163" spans="1:4" x14ac:dyDescent="0.25">
      <c r="A163" s="32"/>
      <c r="B163" s="32"/>
      <c r="C163" s="32"/>
      <c r="D163" s="32"/>
    </row>
    <row r="164" spans="1:4" x14ac:dyDescent="0.25">
      <c r="A164" s="32"/>
      <c r="B164" s="32"/>
      <c r="C164" s="32"/>
      <c r="D164" s="32"/>
    </row>
    <row r="165" spans="1:4" x14ac:dyDescent="0.25">
      <c r="A165" s="32"/>
      <c r="B165" s="32"/>
      <c r="C165" s="32"/>
      <c r="D165" s="32"/>
    </row>
    <row r="166" spans="1:4" x14ac:dyDescent="0.25">
      <c r="A166" s="32"/>
      <c r="B166" s="32"/>
      <c r="C166" s="32"/>
      <c r="D166" s="32"/>
    </row>
    <row r="167" spans="1:4" x14ac:dyDescent="0.25">
      <c r="A167" s="32"/>
      <c r="B167" s="32"/>
      <c r="C167" s="32"/>
      <c r="D167" s="32"/>
    </row>
    <row r="168" spans="1:4" x14ac:dyDescent="0.25">
      <c r="A168" s="32"/>
      <c r="B168" s="32"/>
      <c r="C168" s="32"/>
      <c r="D168" s="32"/>
    </row>
    <row r="169" spans="1:4" x14ac:dyDescent="0.25">
      <c r="A169" s="32"/>
      <c r="B169" s="32"/>
      <c r="C169" s="32"/>
      <c r="D169" s="32"/>
    </row>
    <row r="170" spans="1:4" x14ac:dyDescent="0.25">
      <c r="A170" s="32"/>
      <c r="B170" s="32"/>
      <c r="C170" s="32"/>
      <c r="D170" s="32"/>
    </row>
    <row r="171" spans="1:4" x14ac:dyDescent="0.25">
      <c r="A171" s="32"/>
      <c r="B171" s="32"/>
      <c r="C171" s="32"/>
      <c r="D171" s="32"/>
    </row>
    <row r="172" spans="1:4" x14ac:dyDescent="0.25">
      <c r="A172" s="32"/>
      <c r="B172" s="32"/>
      <c r="C172" s="32"/>
      <c r="D172" s="32"/>
    </row>
    <row r="173" spans="1:4" x14ac:dyDescent="0.25">
      <c r="A173" s="32"/>
      <c r="B173" s="32"/>
      <c r="C173" s="32"/>
      <c r="D173" s="32"/>
    </row>
    <row r="174" spans="1:4" x14ac:dyDescent="0.25">
      <c r="A174" s="32"/>
      <c r="B174" s="32"/>
      <c r="C174" s="32"/>
      <c r="D174" s="32"/>
    </row>
    <row r="175" spans="1:4" x14ac:dyDescent="0.25">
      <c r="A175" s="32"/>
      <c r="B175" s="32"/>
      <c r="C175" s="32"/>
      <c r="D175" s="32"/>
    </row>
    <row r="176" spans="1:4" x14ac:dyDescent="0.25">
      <c r="A176" s="32"/>
      <c r="B176" s="32"/>
      <c r="C176" s="32"/>
      <c r="D176" s="32"/>
    </row>
    <row r="177" spans="1:4" x14ac:dyDescent="0.25">
      <c r="A177" s="32"/>
      <c r="B177" s="32"/>
      <c r="C177" s="32"/>
      <c r="D177" s="32"/>
    </row>
    <row r="178" spans="1:4" x14ac:dyDescent="0.25">
      <c r="A178" s="32"/>
      <c r="B178" s="32"/>
      <c r="C178" s="32"/>
      <c r="D178" s="32"/>
    </row>
    <row r="179" spans="1:4" x14ac:dyDescent="0.25">
      <c r="A179" s="32"/>
      <c r="B179" s="32"/>
      <c r="C179" s="32"/>
      <c r="D179" s="32"/>
    </row>
    <row r="180" spans="1:4" x14ac:dyDescent="0.25">
      <c r="A180" s="32"/>
      <c r="B180" s="32"/>
      <c r="C180" s="32"/>
      <c r="D180" s="32"/>
    </row>
    <row r="181" spans="1:4" x14ac:dyDescent="0.25">
      <c r="A181" s="32"/>
      <c r="B181" s="32"/>
      <c r="C181" s="32"/>
      <c r="D181" s="32"/>
    </row>
    <row r="182" spans="1:4" x14ac:dyDescent="0.25">
      <c r="A182" s="32"/>
      <c r="B182" s="32"/>
      <c r="C182" s="32"/>
      <c r="D182" s="32"/>
    </row>
    <row r="183" spans="1:4" x14ac:dyDescent="0.25">
      <c r="A183" s="32"/>
      <c r="B183" s="32"/>
      <c r="C183" s="32"/>
      <c r="D183" s="32"/>
    </row>
    <row r="184" spans="1:4" x14ac:dyDescent="0.25">
      <c r="A184" s="32"/>
      <c r="B184" s="32"/>
      <c r="C184" s="32"/>
      <c r="D184" s="32"/>
    </row>
    <row r="185" spans="1:4" x14ac:dyDescent="0.25">
      <c r="A185" s="32"/>
      <c r="B185" s="32"/>
      <c r="C185" s="32"/>
      <c r="D185" s="32"/>
    </row>
    <row r="186" spans="1:4" x14ac:dyDescent="0.25">
      <c r="A186" s="32"/>
      <c r="B186" s="32"/>
      <c r="C186" s="32"/>
      <c r="D186" s="32"/>
    </row>
    <row r="187" spans="1:4" x14ac:dyDescent="0.25">
      <c r="A187" s="32"/>
      <c r="B187" s="32"/>
      <c r="C187" s="32"/>
      <c r="D187" s="32"/>
    </row>
    <row r="188" spans="1:4" x14ac:dyDescent="0.25">
      <c r="A188" s="32"/>
      <c r="B188" s="32"/>
      <c r="C188" s="32"/>
      <c r="D188" s="32"/>
    </row>
    <row r="189" spans="1:4" x14ac:dyDescent="0.25">
      <c r="A189" s="32"/>
      <c r="B189" s="32"/>
      <c r="C189" s="32"/>
      <c r="D189" s="32"/>
    </row>
    <row r="190" spans="1:4" x14ac:dyDescent="0.25">
      <c r="A190" s="32"/>
      <c r="B190" s="32"/>
      <c r="C190" s="32"/>
      <c r="D190" s="32"/>
    </row>
    <row r="191" spans="1:4" x14ac:dyDescent="0.25">
      <c r="A191" s="32"/>
      <c r="B191" s="32"/>
      <c r="C191" s="32"/>
      <c r="D191" s="32"/>
    </row>
    <row r="192" spans="1:4" x14ac:dyDescent="0.25">
      <c r="A192" s="32"/>
      <c r="B192" s="32"/>
      <c r="C192" s="32"/>
      <c r="D192" s="32"/>
    </row>
    <row r="193" spans="1:4" x14ac:dyDescent="0.25">
      <c r="A193" s="32"/>
      <c r="B193" s="32"/>
      <c r="C193" s="32"/>
      <c r="D193" s="32"/>
    </row>
    <row r="194" spans="1:4" x14ac:dyDescent="0.25">
      <c r="A194" s="32"/>
      <c r="B194" s="32"/>
      <c r="C194" s="32"/>
      <c r="D194" s="32"/>
    </row>
    <row r="195" spans="1:4" x14ac:dyDescent="0.25">
      <c r="A195" s="32"/>
      <c r="B195" s="32"/>
      <c r="C195" s="32"/>
      <c r="D195" s="32"/>
    </row>
    <row r="196" spans="1:4" x14ac:dyDescent="0.25">
      <c r="A196" s="32"/>
      <c r="B196" s="32"/>
      <c r="C196" s="32"/>
      <c r="D196" s="32"/>
    </row>
    <row r="197" spans="1:4" x14ac:dyDescent="0.25">
      <c r="A197" s="32"/>
      <c r="B197" s="32"/>
      <c r="C197" s="32"/>
      <c r="D197" s="32"/>
    </row>
    <row r="198" spans="1:4" x14ac:dyDescent="0.25">
      <c r="A198" s="32"/>
      <c r="B198" s="32"/>
      <c r="C198" s="32"/>
      <c r="D198" s="32"/>
    </row>
    <row r="199" spans="1:4" x14ac:dyDescent="0.25">
      <c r="A199" s="32"/>
      <c r="B199" s="32"/>
      <c r="C199" s="32"/>
      <c r="D199" s="32"/>
    </row>
    <row r="200" spans="1:4" x14ac:dyDescent="0.25">
      <c r="A200" s="32"/>
      <c r="B200" s="32"/>
      <c r="C200" s="32"/>
      <c r="D200" s="32"/>
    </row>
    <row r="201" spans="1:4" x14ac:dyDescent="0.25">
      <c r="A201" s="32"/>
      <c r="B201" s="32"/>
      <c r="C201" s="32"/>
      <c r="D201" s="32"/>
    </row>
    <row r="202" spans="1:4" x14ac:dyDescent="0.25">
      <c r="A202" s="32"/>
      <c r="B202" s="32"/>
      <c r="C202" s="32"/>
      <c r="D202" s="32"/>
    </row>
    <row r="203" spans="1:4" x14ac:dyDescent="0.25">
      <c r="A203" s="32"/>
      <c r="B203" s="32"/>
      <c r="C203" s="32"/>
      <c r="D203" s="32"/>
    </row>
    <row r="204" spans="1:4" x14ac:dyDescent="0.25">
      <c r="A204" s="32"/>
      <c r="B204" s="32"/>
      <c r="C204" s="32"/>
      <c r="D204" s="32"/>
    </row>
    <row r="205" spans="1:4" x14ac:dyDescent="0.25">
      <c r="A205" s="32"/>
      <c r="B205" s="32"/>
      <c r="C205" s="32"/>
      <c r="D205" s="32"/>
    </row>
    <row r="206" spans="1:4" x14ac:dyDescent="0.25">
      <c r="A206" s="32"/>
      <c r="B206" s="32"/>
      <c r="C206" s="32"/>
      <c r="D206" s="32"/>
    </row>
    <row r="207" spans="1:4" x14ac:dyDescent="0.25">
      <c r="A207" s="32"/>
      <c r="B207" s="32"/>
      <c r="C207" s="32"/>
      <c r="D207" s="32"/>
    </row>
    <row r="208" spans="1:4" x14ac:dyDescent="0.25">
      <c r="A208" s="32"/>
      <c r="B208" s="32"/>
      <c r="C208" s="32"/>
      <c r="D208" s="32"/>
    </row>
    <row r="209" spans="1:4" x14ac:dyDescent="0.25">
      <c r="A209" s="32"/>
      <c r="B209" s="32"/>
      <c r="C209" s="32"/>
      <c r="D209" s="32"/>
    </row>
    <row r="210" spans="1:4" x14ac:dyDescent="0.25">
      <c r="A210" s="32"/>
      <c r="B210" s="32"/>
      <c r="C210" s="32"/>
      <c r="D210" s="32"/>
    </row>
    <row r="211" spans="1:4" x14ac:dyDescent="0.25">
      <c r="A211" s="32"/>
      <c r="B211" s="32"/>
      <c r="C211" s="32"/>
      <c r="D211" s="32"/>
    </row>
    <row r="212" spans="1:4" x14ac:dyDescent="0.25">
      <c r="A212" s="32"/>
      <c r="B212" s="32"/>
      <c r="C212" s="32"/>
      <c r="D212" s="32"/>
    </row>
    <row r="213" spans="1:4" x14ac:dyDescent="0.25">
      <c r="A213" s="32"/>
      <c r="B213" s="32"/>
      <c r="C213" s="32"/>
      <c r="D213" s="32"/>
    </row>
    <row r="214" spans="1:4" x14ac:dyDescent="0.25">
      <c r="A214" s="32"/>
      <c r="B214" s="32"/>
      <c r="C214" s="32"/>
      <c r="D214" s="32"/>
    </row>
    <row r="215" spans="1:4" x14ac:dyDescent="0.25">
      <c r="A215" s="32"/>
      <c r="B215" s="32"/>
      <c r="C215" s="32"/>
      <c r="D215" s="32"/>
    </row>
    <row r="216" spans="1:4" x14ac:dyDescent="0.25">
      <c r="A216" s="32"/>
      <c r="B216" s="32"/>
      <c r="C216" s="32"/>
      <c r="D216" s="32"/>
    </row>
    <row r="217" spans="1:4" x14ac:dyDescent="0.25">
      <c r="A217" s="32"/>
      <c r="B217" s="32"/>
      <c r="C217" s="32"/>
      <c r="D217" s="32"/>
    </row>
    <row r="218" spans="1:4" x14ac:dyDescent="0.25">
      <c r="A218" s="32"/>
      <c r="B218" s="32"/>
      <c r="C218" s="32"/>
      <c r="D218" s="32"/>
    </row>
    <row r="219" spans="1:4" x14ac:dyDescent="0.25">
      <c r="A219" s="32"/>
      <c r="B219" s="32"/>
      <c r="C219" s="32"/>
      <c r="D219" s="32"/>
    </row>
    <row r="220" spans="1:4" x14ac:dyDescent="0.25">
      <c r="A220" s="32"/>
      <c r="B220" s="32"/>
      <c r="C220" s="32"/>
      <c r="D220" s="32"/>
    </row>
    <row r="221" spans="1:4" x14ac:dyDescent="0.25">
      <c r="A221" s="32"/>
      <c r="B221" s="32"/>
      <c r="C221" s="32"/>
      <c r="D221" s="32"/>
    </row>
    <row r="222" spans="1:4" x14ac:dyDescent="0.25">
      <c r="A222" s="32"/>
      <c r="B222" s="32"/>
      <c r="C222" s="32"/>
      <c r="D222" s="32"/>
    </row>
    <row r="223" spans="1:4" x14ac:dyDescent="0.25">
      <c r="A223" s="32"/>
      <c r="B223" s="32"/>
      <c r="C223" s="32"/>
      <c r="D223" s="32"/>
    </row>
    <row r="224" spans="1:4" x14ac:dyDescent="0.25">
      <c r="A224" s="32"/>
      <c r="B224" s="32"/>
      <c r="C224" s="32"/>
      <c r="D224" s="32"/>
    </row>
    <row r="225" spans="1:4" x14ac:dyDescent="0.25">
      <c r="A225" s="32"/>
      <c r="B225" s="32"/>
      <c r="C225" s="32"/>
      <c r="D225" s="32"/>
    </row>
    <row r="226" spans="1:4" x14ac:dyDescent="0.25">
      <c r="A226" s="32"/>
      <c r="B226" s="32"/>
      <c r="C226" s="32"/>
      <c r="D226" s="32"/>
    </row>
    <row r="227" spans="1:4" x14ac:dyDescent="0.25">
      <c r="A227" s="32"/>
      <c r="B227" s="32"/>
      <c r="C227" s="32"/>
      <c r="D227" s="32"/>
    </row>
    <row r="228" spans="1:4" x14ac:dyDescent="0.25">
      <c r="A228" s="32"/>
      <c r="B228" s="32"/>
      <c r="C228" s="32"/>
      <c r="D228" s="32"/>
    </row>
    <row r="229" spans="1:4" x14ac:dyDescent="0.25">
      <c r="A229" s="32"/>
      <c r="B229" s="32"/>
      <c r="C229" s="32"/>
      <c r="D229" s="32"/>
    </row>
    <row r="230" spans="1:4" x14ac:dyDescent="0.25">
      <c r="A230" s="32"/>
      <c r="B230" s="32"/>
      <c r="C230" s="32"/>
      <c r="D230" s="32"/>
    </row>
    <row r="231" spans="1:4" x14ac:dyDescent="0.25">
      <c r="A231" s="32"/>
      <c r="B231" s="32"/>
      <c r="C231" s="32"/>
      <c r="D231" s="32"/>
    </row>
    <row r="232" spans="1:4" x14ac:dyDescent="0.25">
      <c r="A232" s="32"/>
      <c r="B232" s="32"/>
      <c r="C232" s="32"/>
      <c r="D232" s="32"/>
    </row>
    <row r="233" spans="1:4" x14ac:dyDescent="0.25">
      <c r="A233" s="32"/>
      <c r="B233" s="32"/>
      <c r="C233" s="32"/>
      <c r="D233" s="32"/>
    </row>
    <row r="234" spans="1:4" x14ac:dyDescent="0.25">
      <c r="A234" s="32"/>
      <c r="B234" s="32"/>
      <c r="C234" s="32"/>
      <c r="D234" s="32"/>
    </row>
    <row r="235" spans="1:4" x14ac:dyDescent="0.25">
      <c r="A235" s="32"/>
      <c r="B235" s="32"/>
      <c r="C235" s="32"/>
      <c r="D235" s="32"/>
    </row>
    <row r="236" spans="1:4" x14ac:dyDescent="0.25">
      <c r="A236" s="32"/>
      <c r="B236" s="32"/>
      <c r="C236" s="32"/>
      <c r="D236" s="32"/>
    </row>
    <row r="237" spans="1:4" x14ac:dyDescent="0.25">
      <c r="A237" s="32"/>
      <c r="B237" s="32"/>
      <c r="C237" s="32"/>
      <c r="D237" s="32"/>
    </row>
    <row r="238" spans="1:4" x14ac:dyDescent="0.25">
      <c r="A238" s="32"/>
      <c r="B238" s="32"/>
      <c r="C238" s="32"/>
      <c r="D238" s="32"/>
    </row>
    <row r="239" spans="1:4" x14ac:dyDescent="0.25">
      <c r="A239" s="32"/>
      <c r="B239" s="32"/>
      <c r="C239" s="32"/>
      <c r="D239" s="32"/>
    </row>
    <row r="240" spans="1:4" x14ac:dyDescent="0.25">
      <c r="A240" s="32"/>
      <c r="B240" s="32"/>
      <c r="C240" s="32"/>
      <c r="D240" s="32"/>
    </row>
    <row r="241" spans="1:4" x14ac:dyDescent="0.25">
      <c r="A241" s="32"/>
      <c r="B241" s="32"/>
      <c r="C241" s="32"/>
      <c r="D241" s="32"/>
    </row>
    <row r="242" spans="1:4" x14ac:dyDescent="0.25">
      <c r="A242" s="32"/>
      <c r="B242" s="32"/>
      <c r="C242" s="32"/>
      <c r="D242" s="32"/>
    </row>
    <row r="243" spans="1:4" x14ac:dyDescent="0.25">
      <c r="A243" s="32"/>
      <c r="B243" s="32"/>
      <c r="C243" s="32"/>
      <c r="D243" s="32"/>
    </row>
    <row r="244" spans="1:4" x14ac:dyDescent="0.25">
      <c r="A244" s="32"/>
      <c r="B244" s="32"/>
      <c r="C244" s="32"/>
      <c r="D244" s="32"/>
    </row>
    <row r="245" spans="1:4" x14ac:dyDescent="0.25">
      <c r="A245" s="32"/>
      <c r="B245" s="32"/>
      <c r="C245" s="32"/>
      <c r="D245" s="32"/>
    </row>
    <row r="246" spans="1:4" x14ac:dyDescent="0.25">
      <c r="A246" s="32"/>
      <c r="B246" s="32"/>
      <c r="C246" s="32"/>
      <c r="D246" s="32"/>
    </row>
    <row r="247" spans="1:4" x14ac:dyDescent="0.25">
      <c r="A247" s="32"/>
      <c r="B247" s="32"/>
      <c r="C247" s="32"/>
      <c r="D247" s="32"/>
    </row>
    <row r="248" spans="1:4" x14ac:dyDescent="0.25">
      <c r="A248" s="32"/>
      <c r="B248" s="32"/>
      <c r="C248" s="32"/>
      <c r="D248" s="32"/>
    </row>
    <row r="249" spans="1:4" x14ac:dyDescent="0.25">
      <c r="A249" s="32"/>
      <c r="B249" s="32"/>
      <c r="C249" s="32"/>
      <c r="D249" s="32"/>
    </row>
    <row r="250" spans="1:4" x14ac:dyDescent="0.25">
      <c r="A250" s="32"/>
      <c r="B250" s="32"/>
      <c r="C250" s="32"/>
      <c r="D250" s="32"/>
    </row>
    <row r="251" spans="1:4" x14ac:dyDescent="0.25">
      <c r="A251" s="32"/>
      <c r="B251" s="32"/>
      <c r="C251" s="32"/>
      <c r="D251" s="32"/>
    </row>
    <row r="252" spans="1:4" x14ac:dyDescent="0.25">
      <c r="A252" s="32"/>
      <c r="B252" s="32"/>
      <c r="C252" s="32"/>
      <c r="D252" s="32"/>
    </row>
    <row r="253" spans="1:4" x14ac:dyDescent="0.25">
      <c r="A253" s="32"/>
      <c r="B253" s="32"/>
      <c r="C253" s="32"/>
      <c r="D253" s="32"/>
    </row>
    <row r="254" spans="1:4" x14ac:dyDescent="0.25">
      <c r="A254" s="32"/>
      <c r="B254" s="32"/>
      <c r="C254" s="32"/>
      <c r="D254" s="32"/>
    </row>
    <row r="255" spans="1:4" x14ac:dyDescent="0.25">
      <c r="A255" s="32"/>
      <c r="B255" s="32"/>
      <c r="C255" s="32"/>
      <c r="D255" s="32"/>
    </row>
    <row r="256" spans="1:4" x14ac:dyDescent="0.25">
      <c r="A256" s="32"/>
      <c r="B256" s="32"/>
      <c r="C256" s="32"/>
      <c r="D256" s="32"/>
    </row>
    <row r="257" spans="1:4" x14ac:dyDescent="0.25">
      <c r="A257" s="32"/>
      <c r="B257" s="32"/>
      <c r="C257" s="32"/>
      <c r="D257" s="32"/>
    </row>
    <row r="258" spans="1:4" x14ac:dyDescent="0.25">
      <c r="A258" s="32"/>
      <c r="B258" s="32"/>
      <c r="C258" s="32"/>
      <c r="D258" s="32"/>
    </row>
    <row r="259" spans="1:4" x14ac:dyDescent="0.25">
      <c r="A259" s="32"/>
      <c r="B259" s="32"/>
      <c r="C259" s="32"/>
      <c r="D259" s="32"/>
    </row>
    <row r="260" spans="1:4" x14ac:dyDescent="0.25">
      <c r="A260" s="32"/>
      <c r="B260" s="32"/>
      <c r="C260" s="32"/>
      <c r="D260" s="32"/>
    </row>
    <row r="261" spans="1:4" x14ac:dyDescent="0.25">
      <c r="A261" s="32"/>
      <c r="B261" s="32"/>
      <c r="C261" s="32"/>
      <c r="D261" s="32"/>
    </row>
    <row r="262" spans="1:4" x14ac:dyDescent="0.25">
      <c r="A262" s="32"/>
      <c r="B262" s="32"/>
      <c r="C262" s="32"/>
      <c r="D262" s="32"/>
    </row>
    <row r="263" spans="1:4" x14ac:dyDescent="0.25">
      <c r="A263" s="32"/>
      <c r="B263" s="32"/>
      <c r="C263" s="32"/>
      <c r="D263" s="32"/>
    </row>
    <row r="264" spans="1:4" x14ac:dyDescent="0.25">
      <c r="A264" s="32"/>
      <c r="B264" s="32"/>
      <c r="C264" s="32"/>
      <c r="D264" s="32"/>
    </row>
    <row r="265" spans="1:4" x14ac:dyDescent="0.25">
      <c r="A265" s="32"/>
      <c r="B265" s="32"/>
      <c r="C265" s="32"/>
      <c r="D265" s="32"/>
    </row>
    <row r="266" spans="1:4" x14ac:dyDescent="0.25">
      <c r="A266" s="32"/>
      <c r="B266" s="32"/>
      <c r="C266" s="32"/>
      <c r="D266" s="32"/>
    </row>
    <row r="267" spans="1:4" x14ac:dyDescent="0.25">
      <c r="A267" s="32"/>
      <c r="B267" s="32"/>
      <c r="C267" s="32"/>
      <c r="D267" s="32"/>
    </row>
    <row r="268" spans="1:4" x14ac:dyDescent="0.25">
      <c r="A268" s="32"/>
      <c r="B268" s="32"/>
      <c r="C268" s="32"/>
      <c r="D268" s="32"/>
    </row>
    <row r="269" spans="1:4" x14ac:dyDescent="0.25">
      <c r="A269" s="32"/>
      <c r="B269" s="32"/>
      <c r="C269" s="32"/>
      <c r="D269" s="32"/>
    </row>
    <row r="270" spans="1:4" x14ac:dyDescent="0.25">
      <c r="A270" s="32"/>
      <c r="B270" s="32"/>
      <c r="C270" s="32"/>
      <c r="D270" s="32"/>
    </row>
    <row r="271" spans="1:4" x14ac:dyDescent="0.25">
      <c r="A271" s="32"/>
      <c r="B271" s="32"/>
      <c r="C271" s="32"/>
      <c r="D271" s="32"/>
    </row>
    <row r="272" spans="1:4" x14ac:dyDescent="0.25">
      <c r="A272" s="32"/>
      <c r="B272" s="32"/>
      <c r="C272" s="32"/>
      <c r="D272" s="32"/>
    </row>
    <row r="273" spans="1:4" x14ac:dyDescent="0.25">
      <c r="A273" s="32"/>
      <c r="B273" s="32"/>
      <c r="C273" s="32"/>
      <c r="D273" s="32"/>
    </row>
    <row r="274" spans="1:4" x14ac:dyDescent="0.25">
      <c r="A274" s="32"/>
      <c r="B274" s="32"/>
      <c r="C274" s="32"/>
      <c r="D274" s="32"/>
    </row>
    <row r="275" spans="1:4" x14ac:dyDescent="0.25">
      <c r="A275" s="32"/>
      <c r="B275" s="32"/>
      <c r="C275" s="32"/>
      <c r="D275" s="32"/>
    </row>
    <row r="276" spans="1:4" x14ac:dyDescent="0.25">
      <c r="A276" s="32"/>
      <c r="B276" s="32"/>
      <c r="C276" s="32"/>
      <c r="D276" s="32"/>
    </row>
    <row r="277" spans="1:4" x14ac:dyDescent="0.25">
      <c r="A277" s="32"/>
      <c r="B277" s="32"/>
      <c r="C277" s="32"/>
      <c r="D277" s="32"/>
    </row>
    <row r="278" spans="1:4" x14ac:dyDescent="0.25">
      <c r="A278" s="32"/>
      <c r="B278" s="32"/>
      <c r="C278" s="32"/>
      <c r="D278" s="32"/>
    </row>
    <row r="279" spans="1:4" x14ac:dyDescent="0.25">
      <c r="A279" s="32"/>
      <c r="B279" s="32"/>
      <c r="C279" s="32"/>
      <c r="D279" s="32"/>
    </row>
    <row r="280" spans="1:4" x14ac:dyDescent="0.25">
      <c r="A280" s="32"/>
      <c r="B280" s="32"/>
      <c r="C280" s="32"/>
      <c r="D280" s="32"/>
    </row>
    <row r="281" spans="1:4" x14ac:dyDescent="0.25">
      <c r="A281" s="32"/>
      <c r="B281" s="32"/>
      <c r="C281" s="32"/>
      <c r="D281" s="32"/>
    </row>
    <row r="282" spans="1:4" x14ac:dyDescent="0.25">
      <c r="A282" s="32"/>
      <c r="B282" s="32"/>
      <c r="C282" s="32"/>
      <c r="D282" s="32"/>
    </row>
    <row r="283" spans="1:4" x14ac:dyDescent="0.25">
      <c r="A283" s="32"/>
      <c r="B283" s="32"/>
      <c r="C283" s="32"/>
      <c r="D283" s="32"/>
    </row>
    <row r="284" spans="1:4" x14ac:dyDescent="0.25">
      <c r="A284" s="32"/>
      <c r="B284" s="32"/>
      <c r="C284" s="32"/>
      <c r="D284" s="32"/>
    </row>
    <row r="285" spans="1:4" x14ac:dyDescent="0.25">
      <c r="A285" s="32"/>
      <c r="B285" s="32"/>
      <c r="C285" s="32"/>
      <c r="D285" s="32"/>
    </row>
    <row r="286" spans="1:4" x14ac:dyDescent="0.25">
      <c r="A286" s="32"/>
      <c r="B286" s="32"/>
      <c r="C286" s="32"/>
      <c r="D286" s="32"/>
    </row>
    <row r="287" spans="1:4" x14ac:dyDescent="0.25">
      <c r="A287" s="32"/>
      <c r="B287" s="32"/>
      <c r="C287" s="32"/>
      <c r="D287" s="32"/>
    </row>
    <row r="288" spans="1:4" x14ac:dyDescent="0.25">
      <c r="A288" s="32"/>
      <c r="B288" s="32"/>
      <c r="C288" s="32"/>
      <c r="D288" s="32"/>
    </row>
    <row r="289" spans="1:4" x14ac:dyDescent="0.25">
      <c r="A289" s="32"/>
      <c r="B289" s="32"/>
      <c r="C289" s="32"/>
      <c r="D289" s="32"/>
    </row>
    <row r="290" spans="1:4" x14ac:dyDescent="0.25">
      <c r="A290" s="32"/>
      <c r="B290" s="32"/>
      <c r="C290" s="32"/>
      <c r="D290" s="32"/>
    </row>
    <row r="291" spans="1:4" x14ac:dyDescent="0.25">
      <c r="A291" s="32"/>
      <c r="B291" s="32"/>
      <c r="C291" s="32"/>
      <c r="D291" s="32"/>
    </row>
    <row r="292" spans="1:4" x14ac:dyDescent="0.25">
      <c r="A292" s="32"/>
      <c r="B292" s="32"/>
      <c r="C292" s="32"/>
      <c r="D292" s="32"/>
    </row>
    <row r="293" spans="1:4" x14ac:dyDescent="0.25">
      <c r="A293" s="32"/>
      <c r="B293" s="32"/>
      <c r="C293" s="32"/>
      <c r="D293" s="32"/>
    </row>
    <row r="294" spans="1:4" x14ac:dyDescent="0.25">
      <c r="A294" s="32"/>
      <c r="B294" s="32"/>
      <c r="C294" s="32"/>
      <c r="D294" s="32"/>
    </row>
    <row r="295" spans="1:4" x14ac:dyDescent="0.25">
      <c r="A295" s="32"/>
      <c r="B295" s="32"/>
      <c r="C295" s="32"/>
      <c r="D295" s="32"/>
    </row>
    <row r="296" spans="1:4" x14ac:dyDescent="0.25">
      <c r="A296" s="32"/>
      <c r="B296" s="32"/>
      <c r="C296" s="32"/>
      <c r="D296" s="32"/>
    </row>
    <row r="297" spans="1:4" x14ac:dyDescent="0.25">
      <c r="A297" s="32"/>
      <c r="B297" s="32"/>
      <c r="C297" s="32"/>
      <c r="D297" s="32"/>
    </row>
    <row r="298" spans="1:4" x14ac:dyDescent="0.25">
      <c r="A298" s="32"/>
      <c r="B298" s="32"/>
      <c r="C298" s="32"/>
      <c r="D298" s="32"/>
    </row>
    <row r="299" spans="1:4" x14ac:dyDescent="0.25">
      <c r="A299" s="32"/>
      <c r="B299" s="32"/>
      <c r="C299" s="32"/>
      <c r="D299" s="32"/>
    </row>
    <row r="300" spans="1:4" x14ac:dyDescent="0.25">
      <c r="A300" s="32"/>
      <c r="B300" s="32"/>
      <c r="C300" s="32"/>
      <c r="D300" s="32"/>
    </row>
    <row r="301" spans="1:4" x14ac:dyDescent="0.25">
      <c r="A301" s="32"/>
      <c r="B301" s="32"/>
      <c r="C301" s="32"/>
      <c r="D301" s="32"/>
    </row>
    <row r="302" spans="1:4" x14ac:dyDescent="0.25">
      <c r="A302" s="32"/>
      <c r="B302" s="32"/>
      <c r="C302" s="32"/>
      <c r="D302" s="32"/>
    </row>
    <row r="303" spans="1:4" x14ac:dyDescent="0.25">
      <c r="A303" s="32"/>
      <c r="B303" s="32"/>
      <c r="C303" s="32"/>
      <c r="D303" s="32"/>
    </row>
    <row r="304" spans="1:4" x14ac:dyDescent="0.25">
      <c r="A304" s="32"/>
      <c r="B304" s="32"/>
      <c r="C304" s="32"/>
      <c r="D304" s="32"/>
    </row>
  </sheetData>
  <sheetProtection algorithmName="SHA-512" hashValue="rA4ZTq6MkXk+h4kHOlxq7mnIoqnAH0sLxwWf6dbNCsypAP2rIg4uvAEc5+WlKAa6GhqPpYvkyY7/oQYTrQNdww==" saltValue="45pc8Ajg1GOc5K7MjnP7hA==" spinCount="100000" sheet="1" objects="1" scenarios="1"/>
  <mergeCells count="1">
    <mergeCell ref="A3:D3"/>
  </mergeCells>
  <hyperlinks>
    <hyperlink ref="C1" location="Scoring!A1" display="Back to Scoring Tab" xr:uid="{C368095E-E1CC-4CF4-B1CB-0DA3ABBDC455}"/>
  </hyperlinks>
  <pageMargins left="0.7" right="0.7" top="0.75" bottom="0.75" header="0.3" footer="0.3"/>
  <pageSetup orientation="portrait" r:id="rId1"/>
  <headerFooter>
    <oddHeader>&amp;C&amp;"-,Bold"EXHIBIT A-5-c-V2 - SRC#23 DENTAL PROVIDER NETWORK TOOL
SUBMISSION REQUIREMENTS AND EVALUATION RESPONSE TEMPLATE</oddHeader>
    <oddFooter>&amp;C&amp;"-,Bold"AHCA ITN 007-23/24, Attachment A, Exhibit A-5-c-V2,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66EF-07AB-48F8-833B-561A86AE443E}">
  <sheetPr>
    <pageSetUpPr fitToPage="1"/>
  </sheetPr>
  <dimension ref="A1:N43"/>
  <sheetViews>
    <sheetView zoomScaleNormal="100" workbookViewId="0">
      <selection activeCell="G42" sqref="G42"/>
    </sheetView>
  </sheetViews>
  <sheetFormatPr defaultRowHeight="15" x14ac:dyDescent="0.25"/>
  <cols>
    <col min="1" max="1" width="10.28515625" customWidth="1"/>
    <col min="3" max="3" width="20" bestFit="1" customWidth="1"/>
    <col min="4" max="4" width="20.42578125" bestFit="1" customWidth="1"/>
    <col min="5" max="5" width="13.28515625" bestFit="1" customWidth="1"/>
    <col min="6" max="6" width="23" bestFit="1" customWidth="1"/>
    <col min="7" max="7" width="17.7109375" bestFit="1" customWidth="1"/>
    <col min="8" max="8" width="10.5703125" bestFit="1" customWidth="1"/>
    <col min="14" max="14" width="9.85546875" customWidth="1"/>
  </cols>
  <sheetData>
    <row r="1" spans="1:4" ht="23.25" x14ac:dyDescent="0.35">
      <c r="A1" s="21" t="s">
        <v>124</v>
      </c>
    </row>
    <row r="3" spans="1:4" x14ac:dyDescent="0.25">
      <c r="A3" s="81" t="s">
        <v>53</v>
      </c>
      <c r="B3" s="81"/>
      <c r="C3" s="81"/>
      <c r="D3" s="44" t="s">
        <v>54</v>
      </c>
    </row>
    <row r="4" spans="1:4" x14ac:dyDescent="0.25">
      <c r="A4" s="80" t="s">
        <v>55</v>
      </c>
      <c r="B4" s="80"/>
      <c r="C4" s="80"/>
      <c r="D4" s="31">
        <f>SUM(C8:C16)</f>
        <v>99.899999999999977</v>
      </c>
    </row>
    <row r="5" spans="1:4" x14ac:dyDescent="0.25">
      <c r="A5" s="80" t="s">
        <v>56</v>
      </c>
      <c r="B5" s="80"/>
      <c r="C5" s="80"/>
      <c r="D5" s="31">
        <f>D17</f>
        <v>0</v>
      </c>
    </row>
    <row r="6" spans="1:4" x14ac:dyDescent="0.25">
      <c r="C6" s="6"/>
    </row>
    <row r="7" spans="1:4" x14ac:dyDescent="0.25">
      <c r="A7" s="81" t="s">
        <v>57</v>
      </c>
      <c r="B7" s="81"/>
      <c r="C7" s="44" t="s">
        <v>58</v>
      </c>
      <c r="D7" s="44" t="s">
        <v>59</v>
      </c>
    </row>
    <row r="8" spans="1:4" x14ac:dyDescent="0.25">
      <c r="A8" s="82" t="s">
        <v>60</v>
      </c>
      <c r="B8" s="82"/>
      <c r="C8" s="42">
        <f>'Region A'!$C$14</f>
        <v>11.1</v>
      </c>
      <c r="D8" s="42">
        <f>'Region A'!$C$15</f>
        <v>0</v>
      </c>
    </row>
    <row r="9" spans="1:4" x14ac:dyDescent="0.25">
      <c r="A9" s="82" t="s">
        <v>61</v>
      </c>
      <c r="B9" s="82"/>
      <c r="C9" s="42">
        <f>'Region B'!$C$14</f>
        <v>11.1</v>
      </c>
      <c r="D9" s="42">
        <f>'Region B'!$C$15</f>
        <v>0</v>
      </c>
    </row>
    <row r="10" spans="1:4" x14ac:dyDescent="0.25">
      <c r="A10" s="82" t="s">
        <v>62</v>
      </c>
      <c r="B10" s="82"/>
      <c r="C10" s="42">
        <f>'Region C'!$C$14</f>
        <v>11.1</v>
      </c>
      <c r="D10" s="42">
        <f>'Region C'!$C$15</f>
        <v>0</v>
      </c>
    </row>
    <row r="11" spans="1:4" x14ac:dyDescent="0.25">
      <c r="A11" s="82" t="s">
        <v>63</v>
      </c>
      <c r="B11" s="82"/>
      <c r="C11" s="42">
        <f>'Region D'!$C$14</f>
        <v>11.1</v>
      </c>
      <c r="D11" s="42">
        <f>'Region D'!$C$15</f>
        <v>0</v>
      </c>
    </row>
    <row r="12" spans="1:4" x14ac:dyDescent="0.25">
      <c r="A12" s="82" t="s">
        <v>64</v>
      </c>
      <c r="B12" s="82"/>
      <c r="C12" s="42">
        <f>'Region E'!$C$14</f>
        <v>11.1</v>
      </c>
      <c r="D12" s="42">
        <f>'Region E'!$C$15</f>
        <v>0</v>
      </c>
    </row>
    <row r="13" spans="1:4" x14ac:dyDescent="0.25">
      <c r="A13" s="82" t="s">
        <v>65</v>
      </c>
      <c r="B13" s="82"/>
      <c r="C13" s="42">
        <f>'Region F'!$C$14</f>
        <v>11.1</v>
      </c>
      <c r="D13" s="42">
        <f>'Region F'!$C$15</f>
        <v>0</v>
      </c>
    </row>
    <row r="14" spans="1:4" x14ac:dyDescent="0.25">
      <c r="A14" s="82" t="s">
        <v>66</v>
      </c>
      <c r="B14" s="82"/>
      <c r="C14" s="42">
        <f>'Region G'!$C$14</f>
        <v>11.1</v>
      </c>
      <c r="D14" s="42">
        <f>'Region G'!$C$15</f>
        <v>0</v>
      </c>
    </row>
    <row r="15" spans="1:4" x14ac:dyDescent="0.25">
      <c r="A15" s="82" t="s">
        <v>67</v>
      </c>
      <c r="B15" s="82"/>
      <c r="C15" s="42">
        <f>'Region H'!$C$14</f>
        <v>11.1</v>
      </c>
      <c r="D15" s="42">
        <f>'Region H'!$C$15</f>
        <v>0</v>
      </c>
    </row>
    <row r="16" spans="1:4" x14ac:dyDescent="0.25">
      <c r="A16" s="82" t="s">
        <v>68</v>
      </c>
      <c r="B16" s="82"/>
      <c r="C16" s="42">
        <f>'Region I'!$C$14</f>
        <v>11.1</v>
      </c>
      <c r="D16" s="42">
        <f>'Region I'!$C$15</f>
        <v>0</v>
      </c>
    </row>
    <row r="17" spans="1:14" ht="15" customHeight="1" x14ac:dyDescent="0.25">
      <c r="A17" s="77" t="s">
        <v>69</v>
      </c>
      <c r="B17" s="78"/>
      <c r="C17" s="79"/>
      <c r="D17" s="23">
        <f>SUM(D8:D16)</f>
        <v>0</v>
      </c>
    </row>
    <row r="19" spans="1:14" ht="21" x14ac:dyDescent="0.35">
      <c r="A19" s="22" t="s">
        <v>70</v>
      </c>
    </row>
    <row r="21" spans="1:14" x14ac:dyDescent="0.25">
      <c r="A21" s="41" t="s">
        <v>71</v>
      </c>
      <c r="B21" s="7"/>
      <c r="C21" s="7"/>
      <c r="D21" s="7"/>
      <c r="E21" s="7"/>
      <c r="F21" s="7"/>
      <c r="G21" s="7"/>
      <c r="H21" s="7"/>
      <c r="I21" s="7"/>
      <c r="J21" s="7"/>
      <c r="K21" s="7"/>
      <c r="L21" s="7"/>
      <c r="M21" s="7"/>
      <c r="N21" s="8"/>
    </row>
    <row r="22" spans="1:14" x14ac:dyDescent="0.25">
      <c r="A22" s="38" t="s">
        <v>72</v>
      </c>
      <c r="B22" s="38"/>
      <c r="C22" s="38"/>
      <c r="D22" s="38"/>
      <c r="E22" s="38"/>
      <c r="F22" s="38"/>
      <c r="G22" s="38"/>
      <c r="H22" s="38"/>
      <c r="I22" s="38"/>
      <c r="J22" s="38"/>
      <c r="K22" s="38"/>
      <c r="L22" s="38"/>
      <c r="M22" s="38"/>
      <c r="N22" s="10"/>
    </row>
    <row r="23" spans="1:14" x14ac:dyDescent="0.25">
      <c r="A23" s="9" t="s">
        <v>73</v>
      </c>
      <c r="B23" s="38"/>
      <c r="C23" s="38"/>
      <c r="D23" s="38"/>
      <c r="E23" s="38"/>
      <c r="F23" s="38"/>
      <c r="G23" s="38"/>
      <c r="H23" s="38"/>
      <c r="I23" s="38"/>
      <c r="J23" s="38"/>
      <c r="K23" s="38"/>
      <c r="L23" s="38"/>
      <c r="M23" s="38"/>
      <c r="N23" s="10"/>
    </row>
    <row r="24" spans="1:14" x14ac:dyDescent="0.25">
      <c r="A24" s="38" t="s">
        <v>74</v>
      </c>
      <c r="B24" s="38"/>
      <c r="C24" s="38"/>
      <c r="D24" s="38"/>
      <c r="E24" s="38"/>
      <c r="F24" s="38"/>
      <c r="G24" s="38"/>
      <c r="H24" s="38"/>
      <c r="I24" s="38"/>
      <c r="J24" s="38"/>
      <c r="K24" s="38"/>
      <c r="L24" s="38"/>
      <c r="M24" s="38"/>
      <c r="N24" s="10"/>
    </row>
    <row r="25" spans="1:14" x14ac:dyDescent="0.25">
      <c r="A25" s="38" t="s">
        <v>75</v>
      </c>
      <c r="B25" s="38"/>
      <c r="C25" s="38"/>
      <c r="D25" s="38"/>
      <c r="E25" s="38"/>
      <c r="F25" s="38"/>
      <c r="G25" s="38"/>
      <c r="H25" s="38"/>
      <c r="I25" s="38"/>
      <c r="J25" s="38"/>
      <c r="K25" s="38"/>
      <c r="L25" s="38"/>
      <c r="M25" s="38"/>
      <c r="N25" s="10"/>
    </row>
    <row r="26" spans="1:14" x14ac:dyDescent="0.25">
      <c r="A26" s="38"/>
      <c r="B26" s="38"/>
      <c r="C26" s="38"/>
      <c r="D26" s="38"/>
      <c r="E26" s="38"/>
      <c r="F26" s="38"/>
      <c r="G26" s="38"/>
      <c r="H26" s="38"/>
      <c r="I26" s="38"/>
      <c r="J26" s="38"/>
      <c r="K26" s="38"/>
      <c r="L26" s="38"/>
      <c r="M26" s="38"/>
      <c r="N26" s="10"/>
    </row>
    <row r="27" spans="1:14" x14ac:dyDescent="0.25">
      <c r="A27" s="9" t="s">
        <v>76</v>
      </c>
      <c r="B27" s="38"/>
      <c r="C27" s="38"/>
      <c r="D27" s="38"/>
      <c r="E27" s="38"/>
      <c r="F27" s="38"/>
      <c r="G27" s="38"/>
      <c r="H27" s="38"/>
      <c r="I27" s="38"/>
      <c r="J27" s="38"/>
      <c r="K27" s="38"/>
      <c r="L27" s="38"/>
      <c r="M27" s="38"/>
      <c r="N27" s="10"/>
    </row>
    <row r="28" spans="1:14" x14ac:dyDescent="0.25">
      <c r="A28" s="9" t="s">
        <v>77</v>
      </c>
      <c r="B28" s="38"/>
      <c r="C28" s="38"/>
      <c r="D28" s="38"/>
      <c r="E28" s="38"/>
      <c r="F28" s="38"/>
      <c r="G28" s="38"/>
      <c r="H28" s="38"/>
      <c r="I28" s="38"/>
      <c r="J28" s="38"/>
      <c r="K28" s="38"/>
      <c r="L28" s="38"/>
      <c r="M28" s="38"/>
      <c r="N28" s="10"/>
    </row>
    <row r="29" spans="1:14" x14ac:dyDescent="0.25">
      <c r="A29" s="9" t="s">
        <v>78</v>
      </c>
      <c r="B29" s="38"/>
      <c r="C29" s="38"/>
      <c r="D29" s="38"/>
      <c r="E29" s="38"/>
      <c r="F29" s="38"/>
      <c r="G29" s="38"/>
      <c r="H29" s="38"/>
      <c r="I29" s="38"/>
      <c r="J29" s="38"/>
      <c r="K29" s="38"/>
      <c r="L29" s="38"/>
      <c r="M29" s="38"/>
      <c r="N29" s="10"/>
    </row>
    <row r="30" spans="1:14" x14ac:dyDescent="0.25">
      <c r="A30" s="9" t="s">
        <v>79</v>
      </c>
      <c r="B30" s="38"/>
      <c r="C30" s="38"/>
      <c r="D30" s="38"/>
      <c r="E30" s="38"/>
      <c r="F30" s="38"/>
      <c r="G30" s="38"/>
      <c r="H30" s="38"/>
      <c r="I30" s="38"/>
      <c r="J30" s="38"/>
      <c r="K30" s="38"/>
      <c r="L30" s="38"/>
      <c r="M30" s="38"/>
      <c r="N30" s="10"/>
    </row>
    <row r="31" spans="1:14" x14ac:dyDescent="0.25">
      <c r="A31" s="9" t="s">
        <v>80</v>
      </c>
      <c r="B31" s="38"/>
      <c r="C31" s="38"/>
      <c r="D31" s="38"/>
      <c r="E31" s="38"/>
      <c r="F31" s="38"/>
      <c r="G31" s="38"/>
      <c r="H31" s="38"/>
      <c r="I31" s="38"/>
      <c r="J31" s="38"/>
      <c r="K31" s="38"/>
      <c r="L31" s="38"/>
      <c r="M31" s="38"/>
      <c r="N31" s="10"/>
    </row>
    <row r="32" spans="1:14" x14ac:dyDescent="0.25">
      <c r="A32" s="9" t="s">
        <v>81</v>
      </c>
      <c r="B32" s="38"/>
      <c r="C32" s="38"/>
      <c r="D32" s="38"/>
      <c r="E32" s="38"/>
      <c r="F32" s="38"/>
      <c r="G32" s="38"/>
      <c r="H32" s="38"/>
      <c r="I32" s="38"/>
      <c r="J32" s="38"/>
      <c r="K32" s="38"/>
      <c r="L32" s="38"/>
      <c r="M32" s="38"/>
      <c r="N32" s="10"/>
    </row>
    <row r="33" spans="1:14" x14ac:dyDescent="0.25">
      <c r="A33" s="9"/>
      <c r="B33" s="38"/>
      <c r="C33" s="38"/>
      <c r="D33" s="38"/>
      <c r="E33" s="38"/>
      <c r="F33" s="38"/>
      <c r="G33" s="38"/>
      <c r="H33" s="38"/>
      <c r="I33" s="38"/>
      <c r="J33" s="38"/>
      <c r="K33" s="38"/>
      <c r="L33" s="38"/>
      <c r="M33" s="38"/>
      <c r="N33" s="10"/>
    </row>
    <row r="34" spans="1:14" x14ac:dyDescent="0.25">
      <c r="A34" s="9" t="s">
        <v>82</v>
      </c>
      <c r="B34" s="38"/>
      <c r="C34" s="38"/>
      <c r="D34" s="38"/>
      <c r="E34" s="38"/>
      <c r="F34" s="38"/>
      <c r="G34" s="38"/>
      <c r="H34" s="38"/>
      <c r="I34" s="38"/>
      <c r="J34" s="38"/>
      <c r="K34" s="38"/>
      <c r="L34" s="38"/>
      <c r="M34" s="38"/>
      <c r="N34" s="10"/>
    </row>
    <row r="35" spans="1:14" x14ac:dyDescent="0.25">
      <c r="A35" s="9" t="s">
        <v>83</v>
      </c>
      <c r="B35" s="38"/>
      <c r="C35" s="38"/>
      <c r="D35" s="38"/>
      <c r="E35" s="38"/>
      <c r="F35" s="38"/>
      <c r="G35" s="38"/>
      <c r="H35" s="38"/>
      <c r="I35" s="38"/>
      <c r="J35" s="38"/>
      <c r="K35" s="38"/>
      <c r="L35" s="38"/>
      <c r="M35" s="38"/>
      <c r="N35" s="10"/>
    </row>
    <row r="36" spans="1:14" x14ac:dyDescent="0.25">
      <c r="A36" s="9"/>
      <c r="B36" s="38"/>
      <c r="C36" s="38"/>
      <c r="D36" s="38"/>
      <c r="E36" s="38"/>
      <c r="F36" s="38"/>
      <c r="G36" s="38"/>
      <c r="H36" s="38"/>
      <c r="I36" s="38"/>
      <c r="J36" s="38"/>
      <c r="K36" s="38"/>
      <c r="L36" s="38"/>
      <c r="M36" s="38"/>
      <c r="N36" s="10"/>
    </row>
    <row r="37" spans="1:14" x14ac:dyDescent="0.25">
      <c r="A37" s="9" t="s">
        <v>84</v>
      </c>
      <c r="B37" s="38"/>
      <c r="C37" s="38"/>
      <c r="D37" s="38"/>
      <c r="E37" s="38"/>
      <c r="F37" s="38"/>
      <c r="G37" s="38"/>
      <c r="H37" s="38"/>
      <c r="I37" s="38"/>
      <c r="J37" s="38"/>
      <c r="K37" s="38"/>
      <c r="L37" s="38"/>
      <c r="M37" s="38"/>
      <c r="N37" s="10"/>
    </row>
    <row r="38" spans="1:14" x14ac:dyDescent="0.25">
      <c r="A38" s="9" t="s">
        <v>85</v>
      </c>
      <c r="B38" s="38"/>
      <c r="C38" s="38"/>
      <c r="D38" s="38"/>
      <c r="E38" s="38"/>
      <c r="F38" s="38"/>
      <c r="G38" s="38"/>
      <c r="H38" s="38"/>
      <c r="I38" s="38"/>
      <c r="J38" s="38"/>
      <c r="K38" s="38"/>
      <c r="L38" s="38"/>
      <c r="M38" s="38"/>
      <c r="N38" s="10"/>
    </row>
    <row r="39" spans="1:14" x14ac:dyDescent="0.25">
      <c r="A39" s="9"/>
      <c r="B39" s="38"/>
      <c r="C39" s="38"/>
      <c r="D39" s="38"/>
      <c r="E39" s="38"/>
      <c r="F39" s="38"/>
      <c r="G39" s="38"/>
      <c r="H39" s="38"/>
      <c r="I39" s="38"/>
      <c r="J39" s="38"/>
      <c r="K39" s="38"/>
      <c r="L39" s="38"/>
      <c r="M39" s="38"/>
      <c r="N39" s="10"/>
    </row>
    <row r="40" spans="1:14" x14ac:dyDescent="0.25">
      <c r="A40" s="30" t="s">
        <v>86</v>
      </c>
      <c r="G40" s="38"/>
      <c r="H40" s="38"/>
      <c r="I40" s="38"/>
      <c r="J40" s="38"/>
      <c r="K40" s="38"/>
      <c r="L40" s="38"/>
      <c r="M40" s="38"/>
      <c r="N40" s="10"/>
    </row>
    <row r="41" spans="1:14" x14ac:dyDescent="0.25">
      <c r="A41" s="9" t="s">
        <v>87</v>
      </c>
      <c r="B41" s="38"/>
      <c r="C41" s="38"/>
      <c r="D41" s="38"/>
      <c r="E41" s="38"/>
      <c r="F41" s="38"/>
      <c r="G41" s="38"/>
      <c r="H41" s="38"/>
      <c r="I41" s="38"/>
      <c r="J41" s="38"/>
      <c r="K41" s="38"/>
      <c r="L41" s="38"/>
      <c r="M41" s="38"/>
      <c r="N41" s="10"/>
    </row>
    <row r="42" spans="1:14" x14ac:dyDescent="0.25">
      <c r="A42" s="9"/>
      <c r="B42" s="38"/>
      <c r="C42" s="38"/>
      <c r="D42" s="38"/>
      <c r="E42" s="38"/>
      <c r="F42" s="38"/>
      <c r="G42" s="38"/>
      <c r="H42" s="38"/>
      <c r="I42" s="38"/>
      <c r="J42" s="38"/>
      <c r="K42" s="38"/>
      <c r="L42" s="38"/>
      <c r="M42" s="38"/>
      <c r="N42" s="10"/>
    </row>
    <row r="43" spans="1:14" x14ac:dyDescent="0.25">
      <c r="A43" s="11" t="s">
        <v>88</v>
      </c>
      <c r="B43" s="12"/>
      <c r="C43" s="12"/>
      <c r="D43" s="12"/>
      <c r="E43" s="12"/>
      <c r="F43" s="12"/>
      <c r="G43" s="12"/>
      <c r="H43" s="12"/>
      <c r="I43" s="12"/>
      <c r="J43" s="12"/>
      <c r="K43" s="12"/>
      <c r="L43" s="12"/>
      <c r="M43" s="12"/>
      <c r="N43" s="13"/>
    </row>
  </sheetData>
  <sheetProtection algorithmName="SHA-512" hashValue="JboeR2nkDcmcL1NFf/GlJKZ6Z3Z4PeZkAZKo4Us5EKrdCmWwojceU+V0rujOnGkYUbeb5kV/+LOpVRk6Aynf0A==" saltValue="XCGoRwg4vYjKumhv5cdIJw==" spinCount="100000" sheet="1" objects="1" scenarios="1"/>
  <mergeCells count="14">
    <mergeCell ref="A3:C3"/>
    <mergeCell ref="A4:C4"/>
    <mergeCell ref="A14:B14"/>
    <mergeCell ref="A15:B15"/>
    <mergeCell ref="A16:B16"/>
    <mergeCell ref="A17:C17"/>
    <mergeCell ref="A5:C5"/>
    <mergeCell ref="A7:B7"/>
    <mergeCell ref="A8:B8"/>
    <mergeCell ref="A9:B9"/>
    <mergeCell ref="A10:B10"/>
    <mergeCell ref="A11:B11"/>
    <mergeCell ref="A12:B12"/>
    <mergeCell ref="A13:B13"/>
  </mergeCells>
  <pageMargins left="0.7" right="0.7" top="0.75" bottom="0.75" header="0.3" footer="0.3"/>
  <pageSetup scale="67" fitToHeight="0" orientation="landscape" r:id="rId1"/>
  <headerFooter>
    <oddHeader>&amp;C&amp;"-,Bold"EXHIBIT A-5-c-V2 - SRC#23 DENTAL PROVIDER NETWORK TOOL
SUBMISSION REQUIREMENTS AND EVALUATION RESPONSE TEMPLATE</oddHeader>
    <oddFooter>&amp;C&amp;"-,Bold"AHCA ITN 007-23/24, Attachment A, Exhibit A-5-c-V2,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4"/>
  <sheetViews>
    <sheetView zoomScaleNormal="100" workbookViewId="0">
      <selection activeCell="F28" sqref="F28"/>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125</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3">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951643</v>
      </c>
      <c r="E18" s="34">
        <f>D18*0.3</f>
        <v>285492.89999999997</v>
      </c>
      <c r="F18" s="34">
        <v>1500</v>
      </c>
      <c r="G18" s="27">
        <f>ROUND(E18/F18,0)</f>
        <v>190</v>
      </c>
    </row>
    <row r="19" spans="1:7" ht="15" customHeight="1" x14ac:dyDescent="0.25">
      <c r="A19" s="46" t="s">
        <v>5</v>
      </c>
      <c r="B19" s="33"/>
      <c r="C19" s="35">
        <f>B19/G19</f>
        <v>0</v>
      </c>
      <c r="D19" s="29">
        <v>951643</v>
      </c>
      <c r="E19" s="34">
        <f>D19*0.3</f>
        <v>285492.89999999997</v>
      </c>
      <c r="F19" s="34">
        <v>3000</v>
      </c>
      <c r="G19" s="27">
        <f>ROUND(E19/F19,0)</f>
        <v>95</v>
      </c>
    </row>
    <row r="20" spans="1:7" ht="15" customHeight="1" x14ac:dyDescent="0.25">
      <c r="A20" s="46" t="s">
        <v>103</v>
      </c>
      <c r="B20" s="33"/>
      <c r="C20" s="35">
        <f>B20/G20</f>
        <v>0</v>
      </c>
      <c r="D20" s="29">
        <v>951643</v>
      </c>
      <c r="E20" s="34">
        <f>D20*0.3</f>
        <v>285492.89999999997</v>
      </c>
      <c r="F20" s="34">
        <v>5000</v>
      </c>
      <c r="G20" s="27">
        <f>ROUND(E20/F20,0)</f>
        <v>57</v>
      </c>
    </row>
    <row r="21" spans="1:7" ht="15" customHeight="1" x14ac:dyDescent="0.25">
      <c r="A21" s="46" t="s">
        <v>7</v>
      </c>
      <c r="B21" s="33"/>
      <c r="C21" s="35">
        <f>B21/G21</f>
        <v>0</v>
      </c>
      <c r="D21" s="29">
        <v>951643</v>
      </c>
      <c r="E21" s="34">
        <f>D21*0.3</f>
        <v>285492.89999999997</v>
      </c>
      <c r="F21" s="34">
        <v>38500</v>
      </c>
      <c r="G21" s="27">
        <f>ROUND(E21/F21,0)</f>
        <v>7</v>
      </c>
    </row>
    <row r="22" spans="1:7" ht="15" customHeight="1" x14ac:dyDescent="0.25">
      <c r="A22" s="39" t="s">
        <v>8</v>
      </c>
      <c r="B22" s="33"/>
      <c r="C22" s="35">
        <f>B22/G22</f>
        <v>0</v>
      </c>
      <c r="D22" s="29">
        <v>951643</v>
      </c>
      <c r="E22" s="34">
        <f>D22*0.3</f>
        <v>285492.89999999997</v>
      </c>
      <c r="F22" s="34">
        <v>20600</v>
      </c>
      <c r="G22" s="27">
        <f>ROUND(E22/F22,0)</f>
        <v>14</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26</v>
      </c>
    </row>
    <row r="26" spans="1:7" ht="15" customHeight="1" x14ac:dyDescent="0.25">
      <c r="A26" s="46" t="s">
        <v>104</v>
      </c>
      <c r="B26" s="33"/>
      <c r="C26" s="35">
        <f>B26/D26</f>
        <v>0</v>
      </c>
      <c r="D26" s="25">
        <v>25</v>
      </c>
    </row>
    <row r="27" spans="1:7" ht="15" customHeight="1" x14ac:dyDescent="0.25">
      <c r="A27" s="46" t="s">
        <v>12</v>
      </c>
      <c r="B27" s="33"/>
      <c r="C27" s="35">
        <f>B27/D27</f>
        <v>0</v>
      </c>
      <c r="D27" s="25">
        <v>13</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36</v>
      </c>
      <c r="E30" s="85" t="s">
        <v>105</v>
      </c>
      <c r="F30" s="85"/>
    </row>
    <row r="31" spans="1:7" ht="15" customHeight="1" x14ac:dyDescent="0.25">
      <c r="A31" s="39" t="s">
        <v>44</v>
      </c>
      <c r="B31" s="86"/>
      <c r="C31" s="87"/>
      <c r="D31" s="27">
        <v>4</v>
      </c>
      <c r="E31" s="85" t="s">
        <v>106</v>
      </c>
      <c r="F31" s="85"/>
    </row>
    <row r="32" spans="1:7" ht="15" customHeight="1" x14ac:dyDescent="0.25">
      <c r="B32"/>
      <c r="C32"/>
      <c r="D32"/>
    </row>
    <row r="33" spans="1:4" ht="15" customHeight="1" x14ac:dyDescent="0.25">
      <c r="A33" s="81" t="s">
        <v>47</v>
      </c>
      <c r="B33" s="81"/>
      <c r="D33"/>
    </row>
    <row r="34" spans="1:4" ht="15" customHeight="1" x14ac:dyDescent="0.25">
      <c r="A34" s="47" t="s">
        <v>48</v>
      </c>
      <c r="B34" s="47"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t="s">
        <v>109</v>
      </c>
    </row>
    <row r="39" spans="1:4" x14ac:dyDescent="0.25">
      <c r="A39" s="5" t="s">
        <v>110</v>
      </c>
    </row>
    <row r="40" spans="1:4" x14ac:dyDescent="0.25">
      <c r="A40" s="5" t="s">
        <v>111</v>
      </c>
    </row>
    <row r="43" spans="1:4" hidden="1" x14ac:dyDescent="0.25">
      <c r="A43" t="s">
        <v>21</v>
      </c>
    </row>
    <row r="44" spans="1:4" hidden="1" x14ac:dyDescent="0.25">
      <c r="A44" t="s">
        <v>18</v>
      </c>
    </row>
  </sheetData>
  <sheetProtection algorithmName="SHA-512" hashValue="8C39fBXsb0QluUiZAcBdx9WUCQ4P2eROCysfuIC5noUQ19f2qpgVq7W4oJF44RW8LIzxMr4yCl1QuHIuRNAWHA==" saltValue="pxOUdHyeyFtKGbzow3Unsw==" spinCount="100000" sheet="1" objects="1" scenarios="1"/>
  <mergeCells count="7">
    <mergeCell ref="A33:B33"/>
    <mergeCell ref="A15:B15"/>
    <mergeCell ref="A14:B14"/>
    <mergeCell ref="E30:F30"/>
    <mergeCell ref="E31:F31"/>
    <mergeCell ref="D29:F29"/>
    <mergeCell ref="B31:C31"/>
  </mergeCells>
  <dataValidations disablePrompts="1" count="1">
    <dataValidation type="list" allowBlank="1" showInputMessage="1" showErrorMessage="1" sqref="B31" xr:uid="{5E3109E0-9B09-4F47-B64F-EB1F076C6057}">
      <formula1>$A$43:$A$44</formula1>
    </dataValidation>
  </dataValidations>
  <hyperlinks>
    <hyperlink ref="E1" location="Scoring!A1" display="Back to Scoring Tab" xr:uid="{BE9C391C-706E-48A2-A959-7E494635ECD8}"/>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74C4-3A7E-4D22-992F-2FA7C9DEDC6A}">
  <sheetPr>
    <pageSetUpPr fitToPage="1"/>
  </sheetPr>
  <dimension ref="A1:G44"/>
  <sheetViews>
    <sheetView zoomScaleNormal="100" workbookViewId="0">
      <selection activeCell="B20" sqref="B20"/>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126</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2149059</v>
      </c>
      <c r="E18" s="34">
        <f>D18*0.3</f>
        <v>644717.69999999995</v>
      </c>
      <c r="F18" s="34">
        <v>1500</v>
      </c>
      <c r="G18" s="27">
        <f>ROUND(E18/F18,0)</f>
        <v>430</v>
      </c>
    </row>
    <row r="19" spans="1:7" ht="15" customHeight="1" x14ac:dyDescent="0.25">
      <c r="A19" s="46" t="s">
        <v>5</v>
      </c>
      <c r="B19" s="33"/>
      <c r="C19" s="35">
        <f>B19/G19</f>
        <v>0</v>
      </c>
      <c r="D19" s="29">
        <v>2149059</v>
      </c>
      <c r="E19" s="34">
        <f>D19*0.3</f>
        <v>644717.69999999995</v>
      </c>
      <c r="F19" s="34">
        <v>3000</v>
      </c>
      <c r="G19" s="27">
        <f>ROUND(E19/F19,0)</f>
        <v>215</v>
      </c>
    </row>
    <row r="20" spans="1:7" ht="15" customHeight="1" x14ac:dyDescent="0.25">
      <c r="A20" s="46" t="s">
        <v>103</v>
      </c>
      <c r="B20" s="33"/>
      <c r="C20" s="35">
        <f>B20/G20</f>
        <v>0</v>
      </c>
      <c r="D20" s="29">
        <v>2149059</v>
      </c>
      <c r="E20" s="34">
        <f>D20*0.3</f>
        <v>644717.69999999995</v>
      </c>
      <c r="F20" s="34">
        <v>5000</v>
      </c>
      <c r="G20" s="27">
        <f>ROUND(E20/F20,0)</f>
        <v>129</v>
      </c>
    </row>
    <row r="21" spans="1:7" ht="15" customHeight="1" x14ac:dyDescent="0.25">
      <c r="A21" s="46" t="s">
        <v>7</v>
      </c>
      <c r="B21" s="33"/>
      <c r="C21" s="35">
        <f>B21/G21</f>
        <v>0</v>
      </c>
      <c r="D21" s="29">
        <v>2149059</v>
      </c>
      <c r="E21" s="34">
        <f>D21*0.3</f>
        <v>644717.69999999995</v>
      </c>
      <c r="F21" s="34">
        <v>38500</v>
      </c>
      <c r="G21" s="27">
        <f>ROUND(E21/F21,0)</f>
        <v>17</v>
      </c>
    </row>
    <row r="22" spans="1:7" ht="15" customHeight="1" x14ac:dyDescent="0.25">
      <c r="A22" s="39" t="s">
        <v>8</v>
      </c>
      <c r="B22" s="33"/>
      <c r="C22" s="35">
        <f>B22/G22</f>
        <v>0</v>
      </c>
      <c r="D22" s="29">
        <v>2149059</v>
      </c>
      <c r="E22" s="34">
        <f>D22*0.3</f>
        <v>644717.69999999995</v>
      </c>
      <c r="F22" s="34">
        <v>20600</v>
      </c>
      <c r="G22" s="27">
        <f>ROUND(E22/F22,0)</f>
        <v>31</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91</v>
      </c>
    </row>
    <row r="26" spans="1:7" ht="15" customHeight="1" x14ac:dyDescent="0.25">
      <c r="A26" s="46" t="s">
        <v>104</v>
      </c>
      <c r="B26" s="33"/>
      <c r="C26" s="35">
        <f>B26/D26</f>
        <v>0</v>
      </c>
      <c r="D26" s="25">
        <v>70</v>
      </c>
    </row>
    <row r="27" spans="1:7" ht="15" customHeight="1" x14ac:dyDescent="0.25">
      <c r="A27" s="46" t="s">
        <v>12</v>
      </c>
      <c r="B27" s="33"/>
      <c r="C27" s="35">
        <f>B27/D27</f>
        <v>0</v>
      </c>
      <c r="D27" s="25">
        <v>54</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46</v>
      </c>
      <c r="E30" s="85" t="s">
        <v>105</v>
      </c>
      <c r="F30" s="85"/>
    </row>
    <row r="31" spans="1:7" ht="15" customHeight="1" x14ac:dyDescent="0.25">
      <c r="A31" s="39" t="s">
        <v>44</v>
      </c>
      <c r="B31" s="86"/>
      <c r="C31" s="87"/>
      <c r="D31" s="27">
        <v>11</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7"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t="s">
        <v>112</v>
      </c>
    </row>
    <row r="43" spans="1:4" hidden="1" x14ac:dyDescent="0.25">
      <c r="A43" t="s">
        <v>21</v>
      </c>
    </row>
    <row r="44" spans="1:4" hidden="1" x14ac:dyDescent="0.25">
      <c r="A44" t="s">
        <v>18</v>
      </c>
    </row>
  </sheetData>
  <sheetProtection algorithmName="SHA-512" hashValue="V4x98L0P1n8a5vhIYkn1fXTJ6mBVG1nvIBehbmhmiuyIb8BK3Ii4M/PJLZisiR3cFCRMCfKTcJQBqnV1ny+HXw==" saltValue="MwcI5xIkV12D1Hf2leNBeA==" spinCount="100000" sheet="1" objects="1" scenarios="1"/>
  <mergeCells count="7">
    <mergeCell ref="A14:B14"/>
    <mergeCell ref="A15:B15"/>
    <mergeCell ref="A33:B33"/>
    <mergeCell ref="E30:F30"/>
    <mergeCell ref="E31:F31"/>
    <mergeCell ref="D29:F29"/>
    <mergeCell ref="B31:C31"/>
  </mergeCells>
  <dataValidations disablePrompts="1" count="1">
    <dataValidation type="list" allowBlank="1" showInputMessage="1" showErrorMessage="1" sqref="B31" xr:uid="{F117296C-2422-444A-B542-CB9056CA357D}">
      <formula1>$A$43:$A$44</formula1>
    </dataValidation>
  </dataValidations>
  <hyperlinks>
    <hyperlink ref="E1" location="Scoring!A1" display="Back to Scoring Tab" xr:uid="{D14B2AD3-9E81-439A-9D32-933A96F4CAD2}"/>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8A71-DDB1-4160-9484-BAF0CC8AB853}">
  <sheetPr>
    <pageSetUpPr fitToPage="1"/>
  </sheetPr>
  <dimension ref="A1:G44"/>
  <sheetViews>
    <sheetView zoomScaleNormal="100" workbookViewId="0">
      <selection activeCell="D34" sqref="D34"/>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127</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524668</v>
      </c>
      <c r="E18" s="34">
        <f>D18*0.3</f>
        <v>157400.4</v>
      </c>
      <c r="F18" s="34">
        <v>1500</v>
      </c>
      <c r="G18" s="27">
        <f>ROUND(E18/F18,0)</f>
        <v>105</v>
      </c>
    </row>
    <row r="19" spans="1:7" ht="15" customHeight="1" x14ac:dyDescent="0.25">
      <c r="A19" s="46" t="s">
        <v>5</v>
      </c>
      <c r="B19" s="33"/>
      <c r="C19" s="35">
        <f>B19/G19</f>
        <v>0</v>
      </c>
      <c r="D19" s="29">
        <v>524668</v>
      </c>
      <c r="E19" s="34">
        <f>D19*0.3</f>
        <v>157400.4</v>
      </c>
      <c r="F19" s="34">
        <v>3000</v>
      </c>
      <c r="G19" s="27">
        <f>ROUND(E19/F19,0)</f>
        <v>52</v>
      </c>
    </row>
    <row r="20" spans="1:7" ht="15" customHeight="1" x14ac:dyDescent="0.25">
      <c r="A20" s="46" t="s">
        <v>103</v>
      </c>
      <c r="B20" s="33"/>
      <c r="C20" s="35">
        <f>B20/G20</f>
        <v>0</v>
      </c>
      <c r="D20" s="29">
        <v>524668</v>
      </c>
      <c r="E20" s="34">
        <f>D20*0.3</f>
        <v>157400.4</v>
      </c>
      <c r="F20" s="34">
        <v>5000</v>
      </c>
      <c r="G20" s="27">
        <f>ROUND(E20/F20,0)</f>
        <v>31</v>
      </c>
    </row>
    <row r="21" spans="1:7" ht="15" customHeight="1" x14ac:dyDescent="0.25">
      <c r="A21" s="46" t="s">
        <v>7</v>
      </c>
      <c r="B21" s="33"/>
      <c r="C21" s="35">
        <f>B21/G21</f>
        <v>0</v>
      </c>
      <c r="D21" s="29">
        <v>524668</v>
      </c>
      <c r="E21" s="34">
        <f>D21*0.3</f>
        <v>157400.4</v>
      </c>
      <c r="F21" s="34">
        <v>38500</v>
      </c>
      <c r="G21" s="27">
        <f>ROUND(E21/F21,0)</f>
        <v>4</v>
      </c>
    </row>
    <row r="22" spans="1:7" ht="15" customHeight="1" x14ac:dyDescent="0.25">
      <c r="A22" s="39" t="s">
        <v>8</v>
      </c>
      <c r="B22" s="33"/>
      <c r="C22" s="35">
        <f>B22/G22</f>
        <v>0</v>
      </c>
      <c r="D22" s="29">
        <v>524668</v>
      </c>
      <c r="E22" s="34">
        <f>D22*0.3</f>
        <v>157400.4</v>
      </c>
      <c r="F22" s="34">
        <v>20600</v>
      </c>
      <c r="G22" s="27">
        <f>ROUND(E22/F22,0)</f>
        <v>8</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44</v>
      </c>
    </row>
    <row r="26" spans="1:7" ht="15" customHeight="1" x14ac:dyDescent="0.25">
      <c r="A26" s="46" t="s">
        <v>104</v>
      </c>
      <c r="B26" s="33"/>
      <c r="C26" s="35">
        <f>B26/D26</f>
        <v>0</v>
      </c>
      <c r="D26" s="25">
        <v>33</v>
      </c>
    </row>
    <row r="27" spans="1:7" ht="15" customHeight="1" x14ac:dyDescent="0.25">
      <c r="A27" s="46" t="s">
        <v>12</v>
      </c>
      <c r="B27" s="33"/>
      <c r="C27" s="35">
        <f>B27/D27</f>
        <v>0</v>
      </c>
      <c r="D27" s="25">
        <v>13</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4</v>
      </c>
      <c r="E30" s="85" t="s">
        <v>105</v>
      </c>
      <c r="F30" s="85"/>
    </row>
    <row r="31" spans="1:7" ht="15" customHeight="1" x14ac:dyDescent="0.25">
      <c r="A31" s="39" t="s">
        <v>44</v>
      </c>
      <c r="B31" s="86"/>
      <c r="C31" s="87"/>
      <c r="D31" s="27">
        <v>2</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7"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row>
    <row r="43" spans="1:4" hidden="1" x14ac:dyDescent="0.25">
      <c r="A43" t="s">
        <v>21</v>
      </c>
    </row>
    <row r="44" spans="1:4" hidden="1" x14ac:dyDescent="0.25">
      <c r="A44" t="s">
        <v>18</v>
      </c>
    </row>
  </sheetData>
  <sheetProtection algorithmName="SHA-512" hashValue="9ox780Bz4sjXzq4yeStBpgP0aZv+i3BWOhdXoty9+T5j4ZxRxpidyuuoB25dnoqLbt8QzBFOI9+8PNIwp1dUVA==" saltValue="WJXhkBXWTeVLqHlwP6W7ng==" spinCount="100000" sheet="1" objects="1" scenarios="1"/>
  <mergeCells count="7">
    <mergeCell ref="A14:B14"/>
    <mergeCell ref="A15:B15"/>
    <mergeCell ref="A33:B33"/>
    <mergeCell ref="D29:F29"/>
    <mergeCell ref="E30:F30"/>
    <mergeCell ref="E31:F31"/>
    <mergeCell ref="B31:C31"/>
  </mergeCells>
  <dataValidations disablePrompts="1" count="1">
    <dataValidation type="list" allowBlank="1" showInputMessage="1" showErrorMessage="1" sqref="B31" xr:uid="{0C5EDFD3-0C6D-483A-BC86-B95106CAC26F}">
      <formula1>$A$43:$A$44</formula1>
    </dataValidation>
  </dataValidations>
  <hyperlinks>
    <hyperlink ref="E1" location="Scoring!A1" display="Back to Scoring Tab" xr:uid="{5A743E93-98B0-4497-8D55-FD898CB7E035}"/>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6CC2-3B11-4B69-BBF2-16A9E38E06A9}">
  <sheetPr>
    <pageSetUpPr fitToPage="1"/>
  </sheetPr>
  <dimension ref="A1:G44"/>
  <sheetViews>
    <sheetView zoomScaleNormal="100" workbookViewId="0">
      <selection activeCell="D29" sqref="D29:F29"/>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128</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1155079</v>
      </c>
      <c r="E18" s="34">
        <f>D18*0.3</f>
        <v>346523.7</v>
      </c>
      <c r="F18" s="34">
        <v>1500</v>
      </c>
      <c r="G18" s="27">
        <f>ROUND(E18/F18,0)</f>
        <v>231</v>
      </c>
    </row>
    <row r="19" spans="1:7" ht="15" customHeight="1" x14ac:dyDescent="0.25">
      <c r="A19" s="46" t="s">
        <v>5</v>
      </c>
      <c r="B19" s="33"/>
      <c r="C19" s="35">
        <f>B19/G19</f>
        <v>0</v>
      </c>
      <c r="D19" s="29">
        <v>1155079</v>
      </c>
      <c r="E19" s="34">
        <f>D19*0.3</f>
        <v>346523.7</v>
      </c>
      <c r="F19" s="34">
        <v>3000</v>
      </c>
      <c r="G19" s="27">
        <f>ROUND(E19/F19,0)</f>
        <v>116</v>
      </c>
    </row>
    <row r="20" spans="1:7" ht="15" customHeight="1" x14ac:dyDescent="0.25">
      <c r="A20" s="46" t="s">
        <v>103</v>
      </c>
      <c r="B20" s="33"/>
      <c r="C20" s="35">
        <f>B20/G20</f>
        <v>0</v>
      </c>
      <c r="D20" s="29">
        <v>1155079</v>
      </c>
      <c r="E20" s="34">
        <f>D20*0.3</f>
        <v>346523.7</v>
      </c>
      <c r="F20" s="34">
        <v>5000</v>
      </c>
      <c r="G20" s="27">
        <f>ROUND(E20/F20,0)</f>
        <v>69</v>
      </c>
    </row>
    <row r="21" spans="1:7" ht="15" customHeight="1" x14ac:dyDescent="0.25">
      <c r="A21" s="46" t="s">
        <v>7</v>
      </c>
      <c r="B21" s="33"/>
      <c r="C21" s="35">
        <f>B21/G21</f>
        <v>0</v>
      </c>
      <c r="D21" s="29">
        <v>1155079</v>
      </c>
      <c r="E21" s="34">
        <f>D21*0.3</f>
        <v>346523.7</v>
      </c>
      <c r="F21" s="34">
        <v>38500</v>
      </c>
      <c r="G21" s="27">
        <f>ROUND(E21/F21,0)</f>
        <v>9</v>
      </c>
    </row>
    <row r="22" spans="1:7" ht="15" customHeight="1" x14ac:dyDescent="0.25">
      <c r="A22" s="39" t="s">
        <v>8</v>
      </c>
      <c r="B22" s="33"/>
      <c r="C22" s="35">
        <f>B22/G22</f>
        <v>0</v>
      </c>
      <c r="D22" s="29">
        <v>1155079</v>
      </c>
      <c r="E22" s="34">
        <f>D22*0.3</f>
        <v>346523.7</v>
      </c>
      <c r="F22" s="34">
        <v>20600</v>
      </c>
      <c r="G22" s="27">
        <f>ROUND(E22/F22,0)</f>
        <v>17</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79</v>
      </c>
    </row>
    <row r="26" spans="1:7" ht="15" customHeight="1" x14ac:dyDescent="0.25">
      <c r="A26" s="46" t="s">
        <v>104</v>
      </c>
      <c r="B26" s="33"/>
      <c r="C26" s="35">
        <f>B26/D26</f>
        <v>0</v>
      </c>
      <c r="D26" s="25">
        <v>57</v>
      </c>
    </row>
    <row r="27" spans="1:7" ht="15" customHeight="1" x14ac:dyDescent="0.25">
      <c r="A27" s="46" t="s">
        <v>12</v>
      </c>
      <c r="B27" s="33"/>
      <c r="C27" s="35">
        <f>B27/D27</f>
        <v>0</v>
      </c>
      <c r="D27" s="25">
        <v>50</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10</v>
      </c>
      <c r="E30" s="85" t="s">
        <v>105</v>
      </c>
      <c r="F30" s="85"/>
    </row>
    <row r="31" spans="1:7" ht="15" customHeight="1" x14ac:dyDescent="0.25">
      <c r="A31" s="39" t="s">
        <v>44</v>
      </c>
      <c r="B31" s="86"/>
      <c r="C31" s="87"/>
      <c r="D31" s="27">
        <v>4</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6"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t="s">
        <v>113</v>
      </c>
    </row>
    <row r="43" spans="1:4" hidden="1" x14ac:dyDescent="0.25">
      <c r="A43" t="s">
        <v>21</v>
      </c>
    </row>
    <row r="44" spans="1:4" hidden="1" x14ac:dyDescent="0.25">
      <c r="A44" t="s">
        <v>18</v>
      </c>
    </row>
  </sheetData>
  <sheetProtection algorithmName="SHA-512" hashValue="h0EB1HgCQLT8cJkibypsHx2LrLCBLEsXYjiaqk9lYUFiu3BRoguZT6dX3uEz23MjlklyuUXfYWsuFutttruBVg==" saltValue="YY1h9Mv+TuTxrf+MoJtdUQ==" spinCount="100000" sheet="1" objects="1" scenarios="1"/>
  <mergeCells count="7">
    <mergeCell ref="A14:B14"/>
    <mergeCell ref="A15:B15"/>
    <mergeCell ref="A33:B33"/>
    <mergeCell ref="E30:F30"/>
    <mergeCell ref="E31:F31"/>
    <mergeCell ref="D29:F29"/>
    <mergeCell ref="B31:C31"/>
  </mergeCells>
  <dataValidations disablePrompts="1" count="1">
    <dataValidation type="list" allowBlank="1" showInputMessage="1" showErrorMessage="1" sqref="B31" xr:uid="{10AB730F-81AB-4880-B03F-27B318384D43}">
      <formula1>$A$43:$A$44</formula1>
    </dataValidation>
  </dataValidations>
  <hyperlinks>
    <hyperlink ref="E1" location="Scoring!A1" display="Back to Scoring Tab" xr:uid="{BA13B997-CC43-4D9A-A8BA-BBD6AE5DCD39}"/>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2792-54EB-4921-AAC4-A4894A09A22B}">
  <sheetPr>
    <pageSetUpPr fitToPage="1"/>
  </sheetPr>
  <dimension ref="A1:G44"/>
  <sheetViews>
    <sheetView zoomScaleNormal="100" workbookViewId="0">
      <selection activeCell="D31" sqref="D31"/>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129</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1101465</v>
      </c>
      <c r="E18" s="34">
        <f>D18*0.3</f>
        <v>330439.5</v>
      </c>
      <c r="F18" s="34">
        <v>1500</v>
      </c>
      <c r="G18" s="27">
        <f>ROUND(E18/F18,0)</f>
        <v>220</v>
      </c>
    </row>
    <row r="19" spans="1:7" ht="15" customHeight="1" x14ac:dyDescent="0.25">
      <c r="A19" s="46" t="s">
        <v>5</v>
      </c>
      <c r="B19" s="33"/>
      <c r="C19" s="35">
        <f>B19/G19</f>
        <v>0</v>
      </c>
      <c r="D19" s="29">
        <v>1101465</v>
      </c>
      <c r="E19" s="34">
        <f>D19*0.3</f>
        <v>330439.5</v>
      </c>
      <c r="F19" s="34">
        <v>3000</v>
      </c>
      <c r="G19" s="27">
        <f>ROUND(E19/F19,0)</f>
        <v>110</v>
      </c>
    </row>
    <row r="20" spans="1:7" ht="15" customHeight="1" x14ac:dyDescent="0.25">
      <c r="A20" s="46" t="s">
        <v>103</v>
      </c>
      <c r="B20" s="33"/>
      <c r="C20" s="35">
        <f>B20/G20</f>
        <v>0</v>
      </c>
      <c r="D20" s="29">
        <v>1101465</v>
      </c>
      <c r="E20" s="34">
        <f>D20*0.3</f>
        <v>330439.5</v>
      </c>
      <c r="F20" s="34">
        <v>5000</v>
      </c>
      <c r="G20" s="27">
        <f>ROUND(E20/F20,0)</f>
        <v>66</v>
      </c>
    </row>
    <row r="21" spans="1:7" ht="15" customHeight="1" x14ac:dyDescent="0.25">
      <c r="A21" s="46" t="s">
        <v>7</v>
      </c>
      <c r="B21" s="33"/>
      <c r="C21" s="35">
        <f>B21/G21</f>
        <v>0</v>
      </c>
      <c r="D21" s="29">
        <v>1101465</v>
      </c>
      <c r="E21" s="34">
        <f>D21*0.3</f>
        <v>330439.5</v>
      </c>
      <c r="F21" s="34">
        <v>38500</v>
      </c>
      <c r="G21" s="27">
        <f>ROUND(E21/F21,0)</f>
        <v>9</v>
      </c>
    </row>
    <row r="22" spans="1:7" ht="15" customHeight="1" x14ac:dyDescent="0.25">
      <c r="A22" s="39" t="s">
        <v>8</v>
      </c>
      <c r="B22" s="33"/>
      <c r="C22" s="35">
        <f>B22/G22</f>
        <v>0</v>
      </c>
      <c r="D22" s="29">
        <v>1101465</v>
      </c>
      <c r="E22" s="34">
        <f>D22*0.3</f>
        <v>330439.5</v>
      </c>
      <c r="F22" s="34">
        <v>20600</v>
      </c>
      <c r="G22" s="27">
        <f>ROUND(E22/F22,0)</f>
        <v>16</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47</v>
      </c>
    </row>
    <row r="26" spans="1:7" ht="15" customHeight="1" x14ac:dyDescent="0.25">
      <c r="A26" s="46" t="s">
        <v>104</v>
      </c>
      <c r="B26" s="33"/>
      <c r="C26" s="35">
        <f>B26/D26</f>
        <v>0</v>
      </c>
      <c r="D26" s="25">
        <v>61</v>
      </c>
    </row>
    <row r="27" spans="1:7" ht="15" customHeight="1" x14ac:dyDescent="0.25">
      <c r="A27" s="46" t="s">
        <v>12</v>
      </c>
      <c r="B27" s="33"/>
      <c r="C27" s="35">
        <f>B27/D27</f>
        <v>0</v>
      </c>
      <c r="D27" s="25">
        <v>45</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8</v>
      </c>
      <c r="E30" s="85" t="s">
        <v>105</v>
      </c>
      <c r="F30" s="85"/>
    </row>
    <row r="31" spans="1:7" ht="15" customHeight="1" x14ac:dyDescent="0.25">
      <c r="A31" s="39" t="s">
        <v>44</v>
      </c>
      <c r="B31" s="86"/>
      <c r="C31" s="87"/>
      <c r="D31" s="27">
        <v>4</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6"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row>
    <row r="43" spans="1:4" hidden="1" x14ac:dyDescent="0.25">
      <c r="A43" t="s">
        <v>21</v>
      </c>
    </row>
    <row r="44" spans="1:4" hidden="1" x14ac:dyDescent="0.25">
      <c r="A44" t="s">
        <v>18</v>
      </c>
    </row>
  </sheetData>
  <sheetProtection algorithmName="SHA-512" hashValue="bBe4AlmIgbN6ZNU4sx1cOfIXuM47WXw2S8qoojDPH/oLiZ0Fn5Z97a4I4Q6wf1/lb1P691yTLq1yrIn4oR1WFA==" saltValue="y0Pbfi/CoS9HBcNY13qyMw==" spinCount="100000" sheet="1" objects="1" scenarios="1"/>
  <mergeCells count="7">
    <mergeCell ref="A14:B14"/>
    <mergeCell ref="A15:B15"/>
    <mergeCell ref="A33:B33"/>
    <mergeCell ref="D29:F29"/>
    <mergeCell ref="E30:F30"/>
    <mergeCell ref="E31:F31"/>
    <mergeCell ref="B31:C31"/>
  </mergeCells>
  <dataValidations disablePrompts="1" count="1">
    <dataValidation type="list" allowBlank="1" showInputMessage="1" showErrorMessage="1" sqref="B31" xr:uid="{A59A95B2-A3CA-4CCD-8678-8F6AFBDA8B5C}">
      <formula1>$A$43:$A$44</formula1>
    </dataValidation>
  </dataValidations>
  <hyperlinks>
    <hyperlink ref="E1" location="Scoring!A1" display="Back to Scoring Tab" xr:uid="{DF5430C6-F157-45B6-B33A-A6A3EED56CFD}"/>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5F845-BBF5-4D5A-A10E-58E17E661BBE}">
  <sheetPr>
    <pageSetUpPr fitToPage="1"/>
  </sheetPr>
  <dimension ref="A1:G44"/>
  <sheetViews>
    <sheetView zoomScaleNormal="100" workbookViewId="0">
      <selection activeCell="D33" sqref="D33"/>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130</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818460</v>
      </c>
      <c r="E18" s="34">
        <f>D18*0.3</f>
        <v>245538</v>
      </c>
      <c r="F18" s="34">
        <v>1500</v>
      </c>
      <c r="G18" s="27">
        <f>ROUND(E18/F18,0)</f>
        <v>164</v>
      </c>
    </row>
    <row r="19" spans="1:7" ht="15" customHeight="1" x14ac:dyDescent="0.25">
      <c r="A19" s="46" t="s">
        <v>5</v>
      </c>
      <c r="B19" s="33"/>
      <c r="C19" s="35">
        <f>B19/G19</f>
        <v>0</v>
      </c>
      <c r="D19" s="29">
        <v>818460</v>
      </c>
      <c r="E19" s="34">
        <f>D19*0.3</f>
        <v>245538</v>
      </c>
      <c r="F19" s="34">
        <v>3000</v>
      </c>
      <c r="G19" s="27">
        <f>ROUND(E19/F19,0)</f>
        <v>82</v>
      </c>
    </row>
    <row r="20" spans="1:7" ht="15" customHeight="1" x14ac:dyDescent="0.25">
      <c r="A20" s="46" t="s">
        <v>103</v>
      </c>
      <c r="B20" s="33"/>
      <c r="C20" s="35">
        <f>B20/G20</f>
        <v>0</v>
      </c>
      <c r="D20" s="29">
        <v>818460</v>
      </c>
      <c r="E20" s="34">
        <f>D20*0.3</f>
        <v>245538</v>
      </c>
      <c r="F20" s="34">
        <v>5000</v>
      </c>
      <c r="G20" s="27">
        <f>ROUND(E20/F20,0)</f>
        <v>49</v>
      </c>
    </row>
    <row r="21" spans="1:7" ht="15" customHeight="1" x14ac:dyDescent="0.25">
      <c r="A21" s="46" t="s">
        <v>7</v>
      </c>
      <c r="B21" s="33"/>
      <c r="C21" s="35">
        <f>B21/G21</f>
        <v>0</v>
      </c>
      <c r="D21" s="29">
        <v>818460</v>
      </c>
      <c r="E21" s="34">
        <f>D21*0.3</f>
        <v>245538</v>
      </c>
      <c r="F21" s="34">
        <v>38500</v>
      </c>
      <c r="G21" s="27">
        <f>ROUND(E21/F21,0)</f>
        <v>6</v>
      </c>
    </row>
    <row r="22" spans="1:7" ht="15" customHeight="1" x14ac:dyDescent="0.25">
      <c r="A22" s="39" t="s">
        <v>8</v>
      </c>
      <c r="B22" s="33"/>
      <c r="C22" s="35">
        <f>B22/G22</f>
        <v>0</v>
      </c>
      <c r="D22" s="29">
        <v>818460</v>
      </c>
      <c r="E22" s="34">
        <f>D22*0.3</f>
        <v>245538</v>
      </c>
      <c r="F22" s="34">
        <v>20600</v>
      </c>
      <c r="G22" s="27">
        <f>ROUND(E22/F22,0)</f>
        <v>12</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67</v>
      </c>
    </row>
    <row r="26" spans="1:7" ht="15" customHeight="1" x14ac:dyDescent="0.25">
      <c r="A26" s="46" t="s">
        <v>104</v>
      </c>
      <c r="B26" s="33"/>
      <c r="C26" s="35">
        <f>B26/D26</f>
        <v>0</v>
      </c>
      <c r="D26" s="25">
        <v>34</v>
      </c>
    </row>
    <row r="27" spans="1:7" ht="15" customHeight="1" x14ac:dyDescent="0.25">
      <c r="A27" s="46" t="s">
        <v>12</v>
      </c>
      <c r="B27" s="33"/>
      <c r="C27" s="35">
        <f>B27/D27</f>
        <v>0</v>
      </c>
      <c r="D27" s="25">
        <v>23</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14</v>
      </c>
      <c r="E30" s="85" t="s">
        <v>105</v>
      </c>
      <c r="F30" s="85"/>
    </row>
    <row r="31" spans="1:7" ht="15" customHeight="1" x14ac:dyDescent="0.25">
      <c r="A31" s="39" t="s">
        <v>44</v>
      </c>
      <c r="B31" s="86"/>
      <c r="C31" s="87"/>
      <c r="D31" s="27">
        <v>4</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6"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t="s">
        <v>114</v>
      </c>
    </row>
    <row r="43" spans="1:4" hidden="1" x14ac:dyDescent="0.25">
      <c r="A43" t="s">
        <v>21</v>
      </c>
    </row>
    <row r="44" spans="1:4" hidden="1" x14ac:dyDescent="0.25">
      <c r="A44" t="s">
        <v>18</v>
      </c>
    </row>
  </sheetData>
  <sheetProtection algorithmName="SHA-512" hashValue="kRFJKLBmDno7KXSBYVjmDtT8BVyrWb6gDUHumrfCLgUlCb9QJkPNY4ZqdkT8fe1it56FDewaKp7OJt7cC9iKjw==" saltValue="Vd5sgs6oHXedMSAOLDV1iA==" spinCount="100000" sheet="1" objects="1" scenarios="1"/>
  <mergeCells count="7">
    <mergeCell ref="A14:B14"/>
    <mergeCell ref="A15:B15"/>
    <mergeCell ref="A33:B33"/>
    <mergeCell ref="E30:F30"/>
    <mergeCell ref="E31:F31"/>
    <mergeCell ref="D29:F29"/>
    <mergeCell ref="B31:C31"/>
  </mergeCells>
  <dataValidations disablePrompts="1" count="1">
    <dataValidation type="list" allowBlank="1" showInputMessage="1" showErrorMessage="1" sqref="B31" xr:uid="{8786E42B-EA96-4E84-B3D1-D3BEAFD7A715}">
      <formula1>$A$43:$A$44</formula1>
    </dataValidation>
  </dataValidations>
  <hyperlinks>
    <hyperlink ref="E1" location="Scoring!A1" display="Back to Scoring Tab" xr:uid="{006EE6B6-40DF-4A77-941D-A6B49E4E765F}"/>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A2B06-CFDD-4FD4-A97A-49D54C438DEE}">
  <sheetPr>
    <pageSetUpPr fitToPage="1"/>
  </sheetPr>
  <dimension ref="A1:G44"/>
  <sheetViews>
    <sheetView zoomScaleNormal="100" workbookViewId="0">
      <selection activeCell="D28" sqref="D28"/>
    </sheetView>
  </sheetViews>
  <sheetFormatPr defaultRowHeight="15" x14ac:dyDescent="0.25"/>
  <cols>
    <col min="1" max="1" width="53" customWidth="1"/>
    <col min="2" max="2" width="21" style="3" customWidth="1"/>
    <col min="3" max="3" width="13.28515625" style="3" bestFit="1" customWidth="1"/>
    <col min="4" max="4" width="29.140625" style="3" customWidth="1"/>
    <col min="5" max="5" width="18.5703125" bestFit="1" customWidth="1"/>
    <col min="6" max="6" width="16.28515625" bestFit="1" customWidth="1"/>
    <col min="7" max="7" width="18.28515625" bestFit="1" customWidth="1"/>
  </cols>
  <sheetData>
    <row r="1" spans="1:7" ht="23.25" x14ac:dyDescent="0.35">
      <c r="A1" s="21" t="s">
        <v>131</v>
      </c>
      <c r="E1" s="40" t="s">
        <v>89</v>
      </c>
    </row>
    <row r="2" spans="1:7" ht="15" customHeight="1" x14ac:dyDescent="0.25"/>
    <row r="3" spans="1:7" ht="15" customHeight="1" x14ac:dyDescent="0.25">
      <c r="A3" s="24" t="s">
        <v>90</v>
      </c>
      <c r="B3" s="44" t="s">
        <v>91</v>
      </c>
      <c r="C3" s="44" t="s">
        <v>59</v>
      </c>
      <c r="F3" s="28"/>
    </row>
    <row r="4" spans="1:7" ht="15" customHeight="1" x14ac:dyDescent="0.25">
      <c r="A4" s="26" t="s">
        <v>92</v>
      </c>
      <c r="B4" s="45">
        <v>1.1100000000000001</v>
      </c>
      <c r="C4" s="45">
        <f>IFERROR(IF(C18&gt;0.75,B4,IF(C18&gt;0.5,B4*0.75,IF(C18&gt;0.25,B4*0.5,IF(C18&gt;=0.01,B4*0.25,0)))),0)</f>
        <v>0</v>
      </c>
      <c r="F4" s="28"/>
    </row>
    <row r="5" spans="1:7" ht="15" customHeight="1" x14ac:dyDescent="0.25">
      <c r="A5" s="26" t="s">
        <v>93</v>
      </c>
      <c r="B5" s="45">
        <v>1.1100000000000001</v>
      </c>
      <c r="C5" s="45">
        <f>IFERROR(IF(C19&gt;0.75,B5,IF(C19&gt;0.5,B5*0.75,IF(C19&gt;0.25,B5*0.5,IF(C19&gt;=0.01,B5*0.25,0)))),0)</f>
        <v>0</v>
      </c>
      <c r="F5" s="28"/>
    </row>
    <row r="6" spans="1:7" ht="15" customHeight="1" x14ac:dyDescent="0.25">
      <c r="A6" s="26" t="s">
        <v>94</v>
      </c>
      <c r="B6" s="45">
        <v>1.1100000000000001</v>
      </c>
      <c r="C6" s="45">
        <f>IFERROR(IF(C20&gt;0.75,B6,IF(C20&gt;0.5,B6*0.75,IF(C20&gt;0.25,B6*0.5,IF(C20&gt;=0.01,B6*0.25,0)))),0)</f>
        <v>0</v>
      </c>
      <c r="F6" s="28"/>
    </row>
    <row r="7" spans="1:7" ht="15" customHeight="1" x14ac:dyDescent="0.25">
      <c r="A7" s="26" t="s">
        <v>95</v>
      </c>
      <c r="B7" s="45">
        <v>1.1100000000000001</v>
      </c>
      <c r="C7" s="45">
        <f>IFERROR(IF(C21&gt;0.75,B7,IF(C21&gt;0.5,B7*0.75,IF(C21&gt;0.25,B7*0.5,IF(C21&gt;=0.01,B7*0.25,0)))),0)</f>
        <v>0</v>
      </c>
      <c r="F7" s="28"/>
    </row>
    <row r="8" spans="1:7" ht="15" customHeight="1" x14ac:dyDescent="0.25">
      <c r="A8" s="26" t="s">
        <v>96</v>
      </c>
      <c r="B8" s="45">
        <v>1.1100000000000001</v>
      </c>
      <c r="C8" s="45">
        <f>IFERROR(IF(C22&gt;0.75,B8,IF(C22&gt;0.5,B8*0.75,IF(C22&gt;0.25,B8*0.5,IF(C22&gt;=0.01,B8*0.25,0)))),0)</f>
        <v>0</v>
      </c>
      <c r="F8" s="28"/>
    </row>
    <row r="9" spans="1:7" ht="15" customHeight="1" x14ac:dyDescent="0.25">
      <c r="A9" s="26" t="s">
        <v>97</v>
      </c>
      <c r="B9" s="45">
        <v>1.1100000000000001</v>
      </c>
      <c r="C9" s="45">
        <f>IFERROR(IF(C25&gt;0.75,B9,IF(C25&gt;0.5,B9*0.75,IF(C25&gt;0.25,B9*0.5,IF(C25&gt;=0.01,B9*0.25,0)))),0)</f>
        <v>0</v>
      </c>
      <c r="F9" s="28"/>
    </row>
    <row r="10" spans="1:7" ht="15" customHeight="1" x14ac:dyDescent="0.25">
      <c r="A10" s="26" t="s">
        <v>123</v>
      </c>
      <c r="B10" s="45">
        <v>1.1100000000000001</v>
      </c>
      <c r="C10" s="45">
        <f>IFERROR(IF(C26&gt;0.75,B10,IF(C26&gt;0.5,B10*0.75,IF(C26&gt;0.25,B10*0.5,IF(C26&gt;=0.01,B10*0.25,0)))),0)</f>
        <v>0</v>
      </c>
      <c r="F10" s="28"/>
    </row>
    <row r="11" spans="1:7" ht="15" customHeight="1" x14ac:dyDescent="0.25">
      <c r="A11" s="26" t="s">
        <v>98</v>
      </c>
      <c r="B11" s="45">
        <v>1.1100000000000001</v>
      </c>
      <c r="C11" s="45">
        <f>IFERROR(IF(C27&gt;0.75,B11,IF(C27&gt;0.5,B11*0.75,IF(C27&gt;0.25,B11*0.5,IF(C27&gt;=0.01,B11*0.25,0)))),0)</f>
        <v>0</v>
      </c>
      <c r="F11" s="28"/>
    </row>
    <row r="12" spans="1:7" ht="15" customHeight="1" x14ac:dyDescent="0.25">
      <c r="A12" s="26" t="s">
        <v>40</v>
      </c>
      <c r="B12" s="45">
        <v>1.1100000000000001</v>
      </c>
      <c r="C12" s="45">
        <f>IFERROR(IF(C30&gt;0.75,B12,IF(C30&gt;0.5,B12*0.75,IF(C30&gt;0.25,B12*0.5,IF(C30&gt;=0.01,B12*0.25,0)))),0)</f>
        <v>0</v>
      </c>
      <c r="F12" s="28"/>
    </row>
    <row r="13" spans="1:7" ht="15" customHeight="1" x14ac:dyDescent="0.25">
      <c r="A13" s="26" t="s">
        <v>99</v>
      </c>
      <c r="B13" s="45">
        <v>1.1100000000000001</v>
      </c>
      <c r="C13" s="45">
        <f>IF(B31="Yes",B13,0)</f>
        <v>0</v>
      </c>
      <c r="F13" s="28"/>
    </row>
    <row r="14" spans="1:7" ht="15" customHeight="1" x14ac:dyDescent="0.25">
      <c r="A14" s="83" t="s">
        <v>100</v>
      </c>
      <c r="B14" s="84"/>
      <c r="C14" s="45">
        <f>SUM(B4:B13)</f>
        <v>11.1</v>
      </c>
      <c r="D14"/>
      <c r="F14" s="28"/>
    </row>
    <row r="15" spans="1:7" ht="15" customHeight="1" x14ac:dyDescent="0.25">
      <c r="A15" s="80" t="s">
        <v>101</v>
      </c>
      <c r="B15" s="80"/>
      <c r="C15" s="45">
        <f>SUM(C4:C13)</f>
        <v>0</v>
      </c>
      <c r="D15"/>
    </row>
    <row r="16" spans="1:7" ht="15" customHeight="1" x14ac:dyDescent="0.25">
      <c r="A16" s="3"/>
      <c r="B16" s="2"/>
      <c r="C16" s="2"/>
      <c r="D16" s="2"/>
      <c r="E16" s="1"/>
      <c r="F16" s="1"/>
      <c r="G16" s="1"/>
    </row>
    <row r="17" spans="1:7" ht="15" customHeight="1" x14ac:dyDescent="0.25">
      <c r="A17" s="47" t="s">
        <v>17</v>
      </c>
      <c r="B17" s="47" t="s">
        <v>20</v>
      </c>
      <c r="C17" s="47" t="s">
        <v>23</v>
      </c>
      <c r="D17" s="46" t="s">
        <v>25</v>
      </c>
      <c r="E17" s="46" t="s">
        <v>27</v>
      </c>
      <c r="F17" s="46" t="s">
        <v>102</v>
      </c>
      <c r="G17" s="47" t="s">
        <v>31</v>
      </c>
    </row>
    <row r="18" spans="1:7" ht="15" customHeight="1" x14ac:dyDescent="0.25">
      <c r="A18" s="46" t="s">
        <v>4</v>
      </c>
      <c r="B18" s="33"/>
      <c r="C18" s="35">
        <f>B18/G18</f>
        <v>0</v>
      </c>
      <c r="D18" s="29">
        <v>836738</v>
      </c>
      <c r="E18" s="34">
        <f>D18*0.3</f>
        <v>251021.4</v>
      </c>
      <c r="F18" s="34">
        <v>1500</v>
      </c>
      <c r="G18" s="27">
        <f>ROUND(E18/F18,0)</f>
        <v>167</v>
      </c>
    </row>
    <row r="19" spans="1:7" ht="15" customHeight="1" x14ac:dyDescent="0.25">
      <c r="A19" s="46" t="s">
        <v>5</v>
      </c>
      <c r="B19" s="33"/>
      <c r="C19" s="35">
        <f>B19/G19</f>
        <v>0</v>
      </c>
      <c r="D19" s="29">
        <v>836738</v>
      </c>
      <c r="E19" s="34">
        <f>D19*0.3</f>
        <v>251021.4</v>
      </c>
      <c r="F19" s="34">
        <v>3000</v>
      </c>
      <c r="G19" s="27">
        <f>ROUND(E19/F19,0)</f>
        <v>84</v>
      </c>
    </row>
    <row r="20" spans="1:7" ht="15" customHeight="1" x14ac:dyDescent="0.25">
      <c r="A20" s="46" t="s">
        <v>103</v>
      </c>
      <c r="B20" s="33"/>
      <c r="C20" s="35">
        <f>B20/G20</f>
        <v>0</v>
      </c>
      <c r="D20" s="29">
        <v>836738</v>
      </c>
      <c r="E20" s="34">
        <f>D20*0.3</f>
        <v>251021.4</v>
      </c>
      <c r="F20" s="34">
        <v>5000</v>
      </c>
      <c r="G20" s="27">
        <f>ROUND(E20/F20,0)</f>
        <v>50</v>
      </c>
    </row>
    <row r="21" spans="1:7" ht="15" customHeight="1" x14ac:dyDescent="0.25">
      <c r="A21" s="46" t="s">
        <v>7</v>
      </c>
      <c r="B21" s="33"/>
      <c r="C21" s="35">
        <f>B21/G21</f>
        <v>0</v>
      </c>
      <c r="D21" s="29">
        <v>836738</v>
      </c>
      <c r="E21" s="34">
        <f>D21*0.3</f>
        <v>251021.4</v>
      </c>
      <c r="F21" s="34">
        <v>38500</v>
      </c>
      <c r="G21" s="27">
        <f>ROUND(E21/F21,0)</f>
        <v>7</v>
      </c>
    </row>
    <row r="22" spans="1:7" ht="15" customHeight="1" x14ac:dyDescent="0.25">
      <c r="A22" s="39" t="s">
        <v>8</v>
      </c>
      <c r="B22" s="33"/>
      <c r="C22" s="35">
        <f>B22/G22</f>
        <v>0</v>
      </c>
      <c r="D22" s="29">
        <v>836738</v>
      </c>
      <c r="E22" s="34">
        <f>D22*0.3</f>
        <v>251021.4</v>
      </c>
      <c r="F22" s="34">
        <v>20600</v>
      </c>
      <c r="G22" s="27">
        <f>ROUND(E22/F22,0)</f>
        <v>12</v>
      </c>
    </row>
    <row r="23" spans="1:7" ht="15" customHeight="1" x14ac:dyDescent="0.25">
      <c r="B23"/>
      <c r="C23" s="28"/>
      <c r="D23"/>
      <c r="G23" s="4"/>
    </row>
    <row r="24" spans="1:7" ht="15" customHeight="1" x14ac:dyDescent="0.25">
      <c r="A24" s="47" t="s">
        <v>33</v>
      </c>
      <c r="B24" s="47" t="s">
        <v>20</v>
      </c>
      <c r="C24" s="47" t="s">
        <v>23</v>
      </c>
      <c r="D24" s="46" t="s">
        <v>37</v>
      </c>
    </row>
    <row r="25" spans="1:7" ht="15" customHeight="1" x14ac:dyDescent="0.25">
      <c r="A25" s="46" t="s">
        <v>10</v>
      </c>
      <c r="B25" s="33"/>
      <c r="C25" s="35">
        <f>B25/D25</f>
        <v>0</v>
      </c>
      <c r="D25" s="25">
        <v>54</v>
      </c>
    </row>
    <row r="26" spans="1:7" ht="15" customHeight="1" x14ac:dyDescent="0.25">
      <c r="A26" s="46" t="s">
        <v>104</v>
      </c>
      <c r="B26" s="33"/>
      <c r="C26" s="35">
        <f>B26/D26</f>
        <v>0</v>
      </c>
      <c r="D26" s="25">
        <v>53</v>
      </c>
    </row>
    <row r="27" spans="1:7" ht="15" customHeight="1" x14ac:dyDescent="0.25">
      <c r="A27" s="46" t="s">
        <v>12</v>
      </c>
      <c r="B27" s="33"/>
      <c r="C27" s="35">
        <f>B27/D27</f>
        <v>0</v>
      </c>
      <c r="D27" s="25">
        <v>26</v>
      </c>
    </row>
    <row r="28" spans="1:7" ht="15" customHeight="1" x14ac:dyDescent="0.25">
      <c r="B28"/>
      <c r="D28" s="28"/>
    </row>
    <row r="29" spans="1:7" ht="15" customHeight="1" x14ac:dyDescent="0.25">
      <c r="A29" s="47" t="s">
        <v>39</v>
      </c>
      <c r="B29" s="47" t="s">
        <v>20</v>
      </c>
      <c r="C29" s="47" t="s">
        <v>23</v>
      </c>
      <c r="D29" s="85" t="s">
        <v>42</v>
      </c>
      <c r="E29" s="85"/>
      <c r="F29" s="85"/>
    </row>
    <row r="30" spans="1:7" ht="15" customHeight="1" x14ac:dyDescent="0.25">
      <c r="A30" s="39" t="s">
        <v>40</v>
      </c>
      <c r="B30" s="33"/>
      <c r="C30" s="35">
        <f>B30/D30</f>
        <v>0</v>
      </c>
      <c r="D30" s="25">
        <v>10</v>
      </c>
      <c r="E30" s="85" t="s">
        <v>105</v>
      </c>
      <c r="F30" s="85"/>
    </row>
    <row r="31" spans="1:7" ht="15" customHeight="1" x14ac:dyDescent="0.25">
      <c r="A31" s="39" t="s">
        <v>44</v>
      </c>
      <c r="B31" s="86"/>
      <c r="C31" s="87"/>
      <c r="D31" s="27">
        <v>4</v>
      </c>
      <c r="E31" s="85" t="s">
        <v>106</v>
      </c>
      <c r="F31" s="85"/>
    </row>
    <row r="32" spans="1:7" ht="15" customHeight="1" x14ac:dyDescent="0.25">
      <c r="B32"/>
      <c r="C32" s="28"/>
      <c r="D32"/>
    </row>
    <row r="33" spans="1:4" ht="15" customHeight="1" x14ac:dyDescent="0.25">
      <c r="A33" s="81" t="s">
        <v>47</v>
      </c>
      <c r="B33" s="81"/>
      <c r="C33"/>
      <c r="D33"/>
    </row>
    <row r="34" spans="1:4" ht="15" customHeight="1" x14ac:dyDescent="0.25">
      <c r="A34" s="47" t="s">
        <v>48</v>
      </c>
      <c r="B34" s="46" t="s">
        <v>20</v>
      </c>
      <c r="C34"/>
      <c r="D34"/>
    </row>
    <row r="35" spans="1:4" ht="15" customHeight="1" x14ac:dyDescent="0.25">
      <c r="A35" s="46" t="s">
        <v>107</v>
      </c>
      <c r="B35" s="33">
        <v>0</v>
      </c>
      <c r="C35"/>
      <c r="D35"/>
    </row>
    <row r="36" spans="1:4" ht="15" customHeight="1" x14ac:dyDescent="0.25">
      <c r="A36" s="3"/>
      <c r="D36"/>
    </row>
    <row r="37" spans="1:4" ht="15" customHeight="1" x14ac:dyDescent="0.25">
      <c r="A37" s="5" t="s">
        <v>108</v>
      </c>
      <c r="D37"/>
    </row>
    <row r="38" spans="1:4" x14ac:dyDescent="0.25">
      <c r="A38" s="5"/>
    </row>
    <row r="39" spans="1:4" x14ac:dyDescent="0.25">
      <c r="A39" s="5" t="s">
        <v>110</v>
      </c>
    </row>
    <row r="40" spans="1:4" x14ac:dyDescent="0.25">
      <c r="A40" s="5" t="s">
        <v>115</v>
      </c>
    </row>
    <row r="43" spans="1:4" hidden="1" x14ac:dyDescent="0.25">
      <c r="A43" t="s">
        <v>21</v>
      </c>
    </row>
    <row r="44" spans="1:4" hidden="1" x14ac:dyDescent="0.25">
      <c r="A44" t="s">
        <v>18</v>
      </c>
    </row>
  </sheetData>
  <sheetProtection algorithmName="SHA-512" hashValue="Qm04KtnYysF2iO+waUDK0UFCGyTKKsqfguRBpyw2YWikb/NnDnjsKpYQvU790JL6HxDhwyR8W9DaNzdxSyhgYg==" saltValue="5I1EPJKOgAWKSm0f6gZzUQ==" spinCount="100000" sheet="1" objects="1" scenarios="1"/>
  <mergeCells count="7">
    <mergeCell ref="A14:B14"/>
    <mergeCell ref="A15:B15"/>
    <mergeCell ref="A33:B33"/>
    <mergeCell ref="E30:F30"/>
    <mergeCell ref="E31:F31"/>
    <mergeCell ref="D29:F29"/>
    <mergeCell ref="B31:C31"/>
  </mergeCells>
  <dataValidations disablePrompts="1" count="1">
    <dataValidation type="list" allowBlank="1" showInputMessage="1" showErrorMessage="1" sqref="B31" xr:uid="{82B89ECF-6033-4B7C-BC85-CE3403787574}">
      <formula1>$A$43:$A$44</formula1>
    </dataValidation>
  </dataValidations>
  <hyperlinks>
    <hyperlink ref="E1" location="Scoring!A1" display="Back to Scoring Tab" xr:uid="{A5CF9B97-5F28-4044-88CB-442E47BBAEFC}"/>
  </hyperlinks>
  <pageMargins left="0.7" right="0.7" top="0.75" bottom="0.75" header="0.3" footer="0.3"/>
  <pageSetup paperSize="5" scale="94" fitToHeight="0" orientation="landscape" r:id="rId1"/>
  <headerFooter>
    <oddHeader>&amp;C&amp;"Arial,Bold"EXHIBIT A-5-c-V2 - SRC#23 DENTAL PROVIDER NETWORK TOOL
SUBMISSION REQUIREMENTS AND EVALUATION RESPONSE TEMPLATE</oddHeader>
    <oddFooter>&amp;C&amp;"Arial,Bold"AHCA ITN 007-23/24, Attachment A, Exhibit A-5-c-V2,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3355c03-56ab-459a-874b-26d3a6315ea6">
      <UserInfo>
        <DisplayName>Kordooni, Sheri</DisplayName>
        <AccountId>1328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51C2B2F299254D8F3312CEB671BD55" ma:contentTypeVersion="8" ma:contentTypeDescription="Create a new document." ma:contentTypeScope="" ma:versionID="47a6b6b2e249072b30986657d9ae14ad">
  <xsd:schema xmlns:xsd="http://www.w3.org/2001/XMLSchema" xmlns:xs="http://www.w3.org/2001/XMLSchema" xmlns:p="http://schemas.microsoft.com/office/2006/metadata/properties" xmlns:ns2="880a4d30-9cc4-4657-a5d0-9aede83265ee" xmlns:ns3="f3355c03-56ab-459a-874b-26d3a6315ea6" targetNamespace="http://schemas.microsoft.com/office/2006/metadata/properties" ma:root="true" ma:fieldsID="51b9b7c948ab05587abc338bdefb174f" ns2:_="" ns3:_="">
    <xsd:import namespace="880a4d30-9cc4-4657-a5d0-9aede83265ee"/>
    <xsd:import namespace="f3355c03-56ab-459a-874b-26d3a6315e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0a4d30-9cc4-4657-a5d0-9aede8326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355c03-56ab-459a-874b-26d3a6315ea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C3D66-C2D3-48E0-86F8-01E0CC5ECECA}">
  <ds:schemaRefs>
    <ds:schemaRef ds:uri="http://schemas.microsoft.com/sharepoint/v3/contenttype/forms"/>
  </ds:schemaRefs>
</ds:datastoreItem>
</file>

<file path=customXml/itemProps2.xml><?xml version="1.0" encoding="utf-8"?>
<ds:datastoreItem xmlns:ds="http://schemas.openxmlformats.org/officeDocument/2006/customXml" ds:itemID="{BCF4DDAF-2CE9-4FD2-8B79-70A79C913DC9}">
  <ds:schemaRef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f3355c03-56ab-459a-874b-26d3a6315ea6"/>
    <ds:schemaRef ds:uri="880a4d30-9cc4-4657-a5d0-9aede83265ee"/>
    <ds:schemaRef ds:uri="http://www.w3.org/XML/1998/namespace"/>
  </ds:schemaRefs>
</ds:datastoreItem>
</file>

<file path=customXml/itemProps3.xml><?xml version="1.0" encoding="utf-8"?>
<ds:datastoreItem xmlns:ds="http://schemas.openxmlformats.org/officeDocument/2006/customXml" ds:itemID="{7668DFE3-BA8B-461C-8760-35B2EE3B0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0a4d30-9cc4-4657-a5d0-9aede83265ee"/>
    <ds:schemaRef ds:uri="f3355c03-56ab-459a-874b-26d3a6315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Scoring</vt:lpstr>
      <vt:lpstr>Region A</vt:lpstr>
      <vt:lpstr>Region B</vt:lpstr>
      <vt:lpstr>Region C</vt:lpstr>
      <vt:lpstr>Region D</vt:lpstr>
      <vt:lpstr>Region E</vt:lpstr>
      <vt:lpstr>Region F</vt:lpstr>
      <vt:lpstr>Region G</vt:lpstr>
      <vt:lpstr>Region H</vt:lpstr>
      <vt:lpstr>Region I</vt:lpstr>
      <vt:lpstr>Hospitals</vt:lpstr>
    </vt:vector>
  </TitlesOfParts>
  <Manager/>
  <Company>AHCA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Diaz, Luis</dc:creator>
  <cp:keywords/>
  <dc:description/>
  <cp:lastModifiedBy>Erichsen, Kristen</cp:lastModifiedBy>
  <cp:revision/>
  <cp:lastPrinted>2023-11-16T20:43:20Z</cp:lastPrinted>
  <dcterms:created xsi:type="dcterms:W3CDTF">2017-08-09T16:06:46Z</dcterms:created>
  <dcterms:modified xsi:type="dcterms:W3CDTF">2023-11-16T21:11:53Z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0x0101002751C2B2F299254D8F3312CEB671BD55</vt:lpwstr>
  </property>
</Properties>
</file>